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 tabRatio="930"/>
  </bookViews>
  <sheets>
    <sheet name="sheet1" sheetId="65" r:id="rId1"/>
  </sheets>
  <externalReferences>
    <externalReference r:id="rId2"/>
    <externalReference r:id="rId3"/>
    <externalReference r:id="rId4"/>
  </externalReferences>
  <definedNames>
    <definedName name="_Fill" hidden="1">[1]eqpmad2!#REF!</definedName>
    <definedName name="_xlnm._FilterDatabase" localSheetId="0" hidden="1">sheet1!$A$6:$G$429</definedName>
    <definedName name="_Order1" hidden="1">255</definedName>
    <definedName name="_Order2" hidden="1">255</definedName>
    <definedName name="_xlnm.Database" localSheetId="0" hidden="1">#REF!</definedName>
    <definedName name="_xlnm.Database" hidden="1">#REF!</definedName>
    <definedName name="if" localSheetId="0">#REF!</definedName>
    <definedName name="if">#REF!</definedName>
    <definedName name="Module.Prix_SMC" localSheetId="0">[2]!Module.Prix_SMC</definedName>
    <definedName name="Module.Prix_SMC">[3]!Module.Prix_SMC</definedName>
    <definedName name="_xlnm.Print_Area" hidden="1">#N/A</definedName>
    <definedName name="_xlnm.Print_Titles" localSheetId="0" hidden="1">sheet1!$A:$G,sheet1!$1:$6</definedName>
    <definedName name="_xlnm.Print_Titles" hidden="1">#N/A</definedName>
    <definedName name="Prix_SMC" localSheetId="0">[2]!Prix_SMC</definedName>
    <definedName name="Prix_SMC">[3]!Prix_SMC</definedName>
    <definedName name="人员2013" hidden="1">#N/A</definedName>
  </definedNames>
  <calcPr calcId="144525"/>
</workbook>
</file>

<file path=xl/calcChain.xml><?xml version="1.0" encoding="utf-8"?>
<calcChain xmlns="http://schemas.openxmlformats.org/spreadsheetml/2006/main">
  <c r="C429" i="65"/>
  <c r="C428"/>
  <c r="C427"/>
  <c r="C426"/>
  <c r="C425"/>
  <c r="G424"/>
  <c r="C424"/>
  <c r="G423"/>
  <c r="C423"/>
  <c r="C422"/>
  <c r="G421"/>
  <c r="C421"/>
  <c r="C420"/>
  <c r="C419"/>
  <c r="C418"/>
  <c r="C417"/>
  <c r="C416"/>
  <c r="C415"/>
  <c r="C414"/>
  <c r="C413"/>
  <c r="C412"/>
  <c r="C411"/>
  <c r="C410"/>
  <c r="C409"/>
  <c r="C408"/>
  <c r="C407"/>
  <c r="G406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G282"/>
  <c r="C282"/>
  <c r="G281"/>
  <c r="C281"/>
  <c r="G280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G231"/>
  <c r="F231"/>
  <c r="E231"/>
  <c r="D231"/>
  <c r="C231"/>
  <c r="C230"/>
  <c r="C229"/>
  <c r="C228"/>
  <c r="C227"/>
  <c r="G226"/>
  <c r="F226"/>
  <c r="C226"/>
  <c r="G225"/>
  <c r="F225"/>
  <c r="E225"/>
  <c r="D225"/>
  <c r="C225"/>
  <c r="G224"/>
  <c r="F224"/>
  <c r="E224"/>
  <c r="D224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G174"/>
  <c r="C174"/>
  <c r="G173"/>
  <c r="C173"/>
  <c r="G172"/>
  <c r="C172"/>
  <c r="C171"/>
  <c r="C170"/>
  <c r="C169"/>
  <c r="C168"/>
  <c r="G167"/>
  <c r="C167"/>
  <c r="G166"/>
  <c r="F166"/>
  <c r="E166"/>
  <c r="D166"/>
  <c r="C166"/>
  <c r="G165"/>
  <c r="F165"/>
  <c r="E165"/>
  <c r="D165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G139"/>
  <c r="C139"/>
  <c r="G138"/>
  <c r="C138"/>
  <c r="G137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G110"/>
  <c r="F110"/>
  <c r="E110"/>
  <c r="D110"/>
  <c r="C110"/>
  <c r="C109"/>
  <c r="G108"/>
  <c r="C108"/>
  <c r="G107"/>
  <c r="F107"/>
  <c r="E107"/>
  <c r="D107"/>
  <c r="C107"/>
  <c r="G106"/>
  <c r="F106"/>
  <c r="E106"/>
  <c r="D106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G88"/>
  <c r="C88"/>
  <c r="G87"/>
  <c r="C87"/>
  <c r="G86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G65"/>
  <c r="C65"/>
  <c r="G64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G43"/>
  <c r="C43"/>
  <c r="G42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G23"/>
  <c r="F23"/>
  <c r="E23"/>
  <c r="D23"/>
  <c r="C23"/>
  <c r="C22"/>
  <c r="C21"/>
  <c r="C20"/>
  <c r="C19"/>
  <c r="G18"/>
  <c r="C18"/>
  <c r="G17"/>
  <c r="F17"/>
  <c r="E17"/>
  <c r="D17"/>
  <c r="C17"/>
  <c r="C16"/>
  <c r="C15"/>
  <c r="C14"/>
  <c r="G13"/>
  <c r="F13"/>
  <c r="E13"/>
  <c r="D13"/>
  <c r="C13"/>
  <c r="C12"/>
  <c r="C11"/>
  <c r="C10"/>
  <c r="G9"/>
  <c r="F9"/>
  <c r="E9"/>
  <c r="D9"/>
  <c r="C9"/>
  <c r="G8"/>
  <c r="F8"/>
  <c r="E8"/>
  <c r="D8"/>
  <c r="C8"/>
  <c r="G7"/>
  <c r="F7"/>
  <c r="E7"/>
  <c r="D7"/>
  <c r="C7"/>
</calcChain>
</file>

<file path=xl/sharedStrings.xml><?xml version="1.0" encoding="utf-8"?>
<sst xmlns="http://schemas.openxmlformats.org/spreadsheetml/2006/main" count="432" uniqueCount="412">
  <si>
    <t>功能科目编码</t>
  </si>
  <si>
    <t>功能科目名称</t>
  </si>
  <si>
    <t>合计</t>
  </si>
  <si>
    <t>一般公共服务支出</t>
  </si>
  <si>
    <t>教育支出</t>
  </si>
  <si>
    <t>文化旅游体育与传媒支出</t>
  </si>
  <si>
    <t>社会保障和就业支出</t>
  </si>
  <si>
    <t>卫生健康支出</t>
  </si>
  <si>
    <t>农林水支出</t>
  </si>
  <si>
    <t>交通运输支出</t>
  </si>
  <si>
    <t>住房保障支出</t>
  </si>
  <si>
    <t>2019年本级一般公共预算支出明细表（按功能项级分类）</t>
  </si>
  <si>
    <t>单位：元</t>
  </si>
  <si>
    <t>工资福利支出</t>
  </si>
  <si>
    <t>商品和服务支出</t>
  </si>
  <si>
    <t>对个人和家庭补助支出</t>
  </si>
  <si>
    <t>项目支出</t>
  </si>
  <si>
    <t>人大事务</t>
  </si>
  <si>
    <t>行政运行（人大事务）</t>
  </si>
  <si>
    <t>人大会议</t>
  </si>
  <si>
    <t>其他人大事务支出</t>
  </si>
  <si>
    <t>政协事务</t>
  </si>
  <si>
    <t>行政运行（政协事务）</t>
  </si>
  <si>
    <t>政协会议</t>
  </si>
  <si>
    <t>其他政协事务支出</t>
  </si>
  <si>
    <t>政府办公厅（室）及相关机构事务</t>
  </si>
  <si>
    <t>行政运行（政府办公厅（室）及相关机构事务）</t>
  </si>
  <si>
    <t>机关服务（政府办公厅（室）及相关机构事务）</t>
  </si>
  <si>
    <t>信访事务</t>
  </si>
  <si>
    <t>事业运行（政府办公厅（室）及相关机构事务）</t>
  </si>
  <si>
    <t>其他政府办公厅（室）及相关机构事务支出</t>
  </si>
  <si>
    <t>发展与改革事务</t>
  </si>
  <si>
    <t>行政运行（发展与改革事务）</t>
  </si>
  <si>
    <t>一般行政管理事务（发展与改革事务）</t>
  </si>
  <si>
    <t>其他发展与改革事务支出</t>
  </si>
  <si>
    <t>统计信息事务</t>
  </si>
  <si>
    <t>行政运行（统计信息事务）</t>
  </si>
  <si>
    <t>事业运行（统计信息事务）</t>
  </si>
  <si>
    <t>其他统计信息事务支出</t>
  </si>
  <si>
    <t>财政事务</t>
  </si>
  <si>
    <t>行政运行（财政事务）</t>
  </si>
  <si>
    <t>财政国库业务</t>
  </si>
  <si>
    <t>财政委托业务支出</t>
  </si>
  <si>
    <t>事业运行（财政事务）</t>
  </si>
  <si>
    <t>其他财政事务支出</t>
  </si>
  <si>
    <t>税收事务</t>
  </si>
  <si>
    <t>其他税收事务支出</t>
  </si>
  <si>
    <t>审计事务</t>
  </si>
  <si>
    <t>行政运行（审计事务）</t>
  </si>
  <si>
    <t>其他审计事务支出</t>
  </si>
  <si>
    <t>人力资源事务</t>
  </si>
  <si>
    <t xml:space="preserve">   行政运行</t>
  </si>
  <si>
    <t>其他人力资源事务支出</t>
  </si>
  <si>
    <t>纪检监察事务</t>
  </si>
  <si>
    <t>行政运行（纪检监察事务）</t>
  </si>
  <si>
    <t>其他纪检监察事务支出</t>
  </si>
  <si>
    <t>商贸事务</t>
  </si>
  <si>
    <t>行政运行（商贸事务）</t>
  </si>
  <si>
    <t>一般行政管理事务（商贸事务）</t>
  </si>
  <si>
    <t>招商引资</t>
  </si>
  <si>
    <t>事业运行（商贸事务）</t>
  </si>
  <si>
    <t>其他商贸事务支出</t>
  </si>
  <si>
    <t>档案事务</t>
  </si>
  <si>
    <t>行政运行（档案事务）</t>
  </si>
  <si>
    <t>档案馆</t>
  </si>
  <si>
    <t>其他档案事务支出</t>
  </si>
  <si>
    <t>民主党派及工商联事务</t>
  </si>
  <si>
    <t>行政运行（民主党派及工商联事务）</t>
  </si>
  <si>
    <t>其他民主党派及工商联事务支出</t>
  </si>
  <si>
    <t>群众团体事务</t>
  </si>
  <si>
    <t>行政运行（群众团体事务）</t>
  </si>
  <si>
    <t>其他群众团体事务支出</t>
  </si>
  <si>
    <t>党委办公厅（室）及相关机构事务</t>
  </si>
  <si>
    <t>行政运行（党委办公厅（室）及相关机构事务）</t>
  </si>
  <si>
    <t>专项业务（党委办公厅（室）及相关机构事务）</t>
  </si>
  <si>
    <t>其他党委办公厅（室）及相关机构事务支出</t>
  </si>
  <si>
    <t>组织事务</t>
  </si>
  <si>
    <t>行政运行（组织事务）</t>
  </si>
  <si>
    <t>其他组织事务支出</t>
  </si>
  <si>
    <t>宣传事务</t>
  </si>
  <si>
    <t>行政运行（宣传事务）</t>
  </si>
  <si>
    <t>其他宣传事务支出</t>
  </si>
  <si>
    <t>统战事务</t>
  </si>
  <si>
    <t>行政运行（统战事务）</t>
  </si>
  <si>
    <t>其他统战事务支出</t>
  </si>
  <si>
    <t>其他共产党事务支出</t>
  </si>
  <si>
    <t>行政运行（其他共产党事务支出）</t>
  </si>
  <si>
    <t>其他共产党事务支出（其他共产党事务支出）</t>
  </si>
  <si>
    <t>市场监督管理事务</t>
  </si>
  <si>
    <t>行政运行</t>
  </si>
  <si>
    <t>市场主体管理</t>
  </si>
  <si>
    <t>市场秩序执法</t>
  </si>
  <si>
    <t>药品事务</t>
  </si>
  <si>
    <t>其他市场监督管理事务</t>
  </si>
  <si>
    <t>其他一般公共服务支出</t>
  </si>
  <si>
    <t>公共安全支出</t>
  </si>
  <si>
    <t>武装警察部队</t>
  </si>
  <si>
    <t>公安</t>
  </si>
  <si>
    <t>行政运行（公安）</t>
  </si>
  <si>
    <t>其他公安支出</t>
  </si>
  <si>
    <t>检察</t>
  </si>
  <si>
    <t>其他检察支出</t>
  </si>
  <si>
    <t>法院</t>
  </si>
  <si>
    <t>其他法院支出</t>
  </si>
  <si>
    <t>司法</t>
  </si>
  <si>
    <t>行政运行（司法）</t>
  </si>
  <si>
    <t>普法宣传</t>
  </si>
  <si>
    <t>法律援助</t>
  </si>
  <si>
    <t xml:space="preserve">      社区矫正</t>
  </si>
  <si>
    <t>其他司法支出</t>
  </si>
  <si>
    <t>其他公共安全支出</t>
  </si>
  <si>
    <t>教育管理事务</t>
  </si>
  <si>
    <t>行政运行（教育管理事务）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</si>
  <si>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</si>
  <si>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</si>
  <si>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</si>
  <si>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</si>
  <si>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</si>
  <si>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</si>
  <si>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</si>
  <si>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</si>
  <si>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</si>
  <si>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</si>
  <si>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</si>
  <si>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</si>
  <si>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</si>
  <si>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干部教育</t>
  </si>
  <si>
    <t>其他进修及培训</t>
  </si>
  <si>
    <t>其他教育支出</t>
  </si>
  <si>
    <t>科学技术支出</t>
  </si>
  <si>
    <t>科学技术管理事务</t>
  </si>
  <si>
    <t>行政运行（科学技术管理事务）</t>
  </si>
  <si>
    <t>技术研究与开发</t>
  </si>
  <si>
    <t>其他技术研究与开发支出</t>
  </si>
  <si>
    <t>科学技术普及</t>
  </si>
  <si>
    <t>机构运行（科学技术普及）</t>
  </si>
  <si>
    <t>科普活动</t>
  </si>
  <si>
    <t>其他科学技术普及支出</t>
  </si>
  <si>
    <t>其他科学技术支出</t>
  </si>
  <si>
    <t>文化和旅游</t>
  </si>
  <si>
    <t>行政运行（文化）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</si>
  <si>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</si>
  <si>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</si>
  <si>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</si>
  <si>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</si>
  <si>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</si>
  <si>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</si>
  <si>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文化和旅游市场管理</t>
  </si>
  <si>
    <t>旅游宣传</t>
  </si>
  <si>
    <t>其他文化和旅游支出</t>
  </si>
  <si>
    <t>文物</t>
  </si>
  <si>
    <t>文物保护</t>
  </si>
  <si>
    <t>博物馆</t>
  </si>
  <si>
    <t>体育</t>
  </si>
  <si>
    <t>群众体育</t>
  </si>
  <si>
    <t>其他体育支出</t>
  </si>
  <si>
    <t>新闻出版电影</t>
  </si>
  <si>
    <t>电影</t>
  </si>
  <si>
    <t>其他新闻出版电影支出</t>
  </si>
  <si>
    <t>广播电视</t>
  </si>
  <si>
    <t>广播</t>
  </si>
  <si>
    <t>电视</t>
  </si>
  <si>
    <t>其他广播电视支出</t>
  </si>
  <si>
    <t>其他文化旅游体育与传媒支出</t>
  </si>
  <si>
    <t>宣传文化发展专项支出</t>
  </si>
  <si>
    <t>人力资源和社会保障管理事务</t>
  </si>
  <si>
    <t>行政运行（人力资源和社会保障管理事务）</t>
  </si>
  <si>
    <t>一般行政管理事务（人力资源和社会保障管理事务）</t>
  </si>
  <si>
    <t>综合业务管理</t>
  </si>
  <si>
    <t>就业管理事务</t>
  </si>
  <si>
    <t>社会保险经办机构</t>
  </si>
  <si>
    <t>其他人力资源和社会保障管理事务支出</t>
  </si>
  <si>
    <t>民政管理事务</t>
  </si>
  <si>
    <t>行政运行（民政管理事务）</t>
  </si>
  <si>
    <t>一般行政管理事务（民政管理事务）</t>
  </si>
  <si>
    <t>行政区划和地名管理</t>
  </si>
  <si>
    <t>其他民政管理事务支出</t>
  </si>
  <si>
    <t>行政事业单位养老支出</t>
  </si>
  <si>
    <t>对机关事业单位基本养老保险基金的补助</t>
  </si>
  <si>
    <t>就业补助</t>
  </si>
  <si>
    <t>其他就业补助支出</t>
  </si>
  <si>
    <t>抚恤</t>
  </si>
  <si>
    <t>死亡抚恤</t>
  </si>
  <si>
    <t>伤残抚恤</t>
  </si>
  <si>
    <t>义务兵优待</t>
  </si>
  <si>
    <t>其他优抚支出</t>
  </si>
  <si>
    <t>退役安置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</si>
  <si>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</si>
  <si>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</si>
  <si>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</si>
  <si>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</si>
  <si>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</si>
  <si>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</si>
  <si>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其他社会福利支出</t>
  </si>
  <si>
    <t>残疾人事业</t>
  </si>
  <si>
    <t>行政运行（残疾人事业）</t>
  </si>
  <si>
    <t>残疾人康复</t>
  </si>
  <si>
    <t>残疾人就业和扶贫</t>
  </si>
  <si>
    <t>残疾人生活和护理补贴</t>
  </si>
  <si>
    <t>其他残疾人事业支出</t>
  </si>
  <si>
    <t>最低生活保障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</si>
  <si>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</si>
  <si>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</si>
  <si>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</si>
  <si>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</si>
  <si>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</si>
  <si>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</si>
  <si>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其他生活救助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</si>
  <si>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</si>
  <si>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</si>
  <si>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</si>
  <si>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</si>
  <si>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</si>
  <si>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一般行政管理事务</t>
  </si>
  <si>
    <t>拥军优属</t>
  </si>
  <si>
    <t>事业运行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</si>
  <si>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</si>
  <si>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</si>
  <si>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</si>
  <si>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</si>
  <si>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</si>
  <si>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卫生健康管理事务</t>
  </si>
  <si>
    <t>其他卫生健康管理事务支出</t>
  </si>
  <si>
    <t>公立医院</t>
  </si>
  <si>
    <t>综合医院</t>
  </si>
  <si>
    <t>中医（民族）医院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</si>
  <si>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</si>
  <si>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</si>
  <si>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</si>
  <si>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</si>
  <si>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</si>
  <si>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</si>
  <si>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</si>
  <si>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</si>
  <si>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基本公共卫生服务</t>
  </si>
  <si>
    <t>重大公共卫生服务</t>
  </si>
  <si>
    <t>其他公共卫生支出</t>
  </si>
  <si>
    <t>计划生育事务</t>
  </si>
  <si>
    <t>其他计划生育事务支出</t>
  </si>
  <si>
    <t>行政事业单位医疗</t>
  </si>
  <si>
    <t>其他行政事业单位医疗支出</t>
  </si>
  <si>
    <t>财政对基本医疗保险基金的补助</t>
  </si>
  <si>
    <t>财政对城乡居民基本医疗保险基金的补助</t>
  </si>
  <si>
    <t xml:space="preserve">   医疗救助</t>
  </si>
  <si>
    <t>城乡医疗救助</t>
  </si>
  <si>
    <t>优抚对象医疗</t>
  </si>
  <si>
    <t>其他优抚对象医疗支出</t>
  </si>
  <si>
    <t>医疗保障管理事务</t>
  </si>
  <si>
    <t>其他医疗保障管理事务支出</t>
  </si>
  <si>
    <t>其他卫生健康支出</t>
  </si>
  <si>
    <t>节能环保支出</t>
  </si>
  <si>
    <t>环境保护管理事务</t>
  </si>
  <si>
    <t>行政运行（环境保护管理事务）</t>
  </si>
  <si>
    <t>一般行政管理事务（环境保护管理事务）</t>
  </si>
  <si>
    <t>生态环境保护宣传</t>
  </si>
  <si>
    <t>其他环境保护管理事务支出</t>
  </si>
  <si>
    <t>环境监测与监察</t>
  </si>
  <si>
    <t>其他环境监测与监察支出</t>
  </si>
  <si>
    <t>污染防治</t>
  </si>
  <si>
    <t>水体</t>
  </si>
  <si>
    <t>其他污染防治支出</t>
  </si>
  <si>
    <t>自然生态保护</t>
  </si>
  <si>
    <t>生态保护</t>
  </si>
  <si>
    <t>农村环境保护</t>
  </si>
  <si>
    <t>其他自然生态保护支出</t>
  </si>
  <si>
    <t>天然林保护</t>
  </si>
  <si>
    <t>森林管护</t>
  </si>
  <si>
    <t>其他天然林保护支出</t>
  </si>
  <si>
    <t>污染减排</t>
  </si>
  <si>
    <t>其他污染减排支出</t>
  </si>
  <si>
    <t>能源管理事务</t>
  </si>
  <si>
    <t>农村电网建设</t>
  </si>
  <si>
    <t>其他节能环保支出</t>
  </si>
  <si>
    <t>城乡社区支出</t>
  </si>
  <si>
    <t>城乡社区管理事务</t>
  </si>
  <si>
    <t>行政运行（城乡社区管理事务）</t>
  </si>
  <si>
    <t>一般行政管理事务（城乡社区管理事务）</t>
  </si>
  <si>
    <t>机关服务（城乡社区管理事务）</t>
  </si>
  <si>
    <t>城管执法</t>
  </si>
  <si>
    <t>工程建设管理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</si>
  <si>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</si>
  <si>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</si>
  <si>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</si>
  <si>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</si>
  <si>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</si>
  <si>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</si>
  <si>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</si>
  <si>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 xml:space="preserve">      建设市场管理与监督</t>
  </si>
  <si>
    <t>其他城乡社区支出</t>
  </si>
  <si>
    <t>农业农村</t>
  </si>
  <si>
    <t>行政运行（农业）</t>
  </si>
  <si>
    <t>事业运行（农业）</t>
  </si>
  <si>
    <t>科技转化与推广服务</t>
  </si>
  <si>
    <t>病虫害控制</t>
  </si>
  <si>
    <t>农产品质量安全</t>
  </si>
  <si>
    <t>执法监管</t>
  </si>
  <si>
    <t>统计监测与信息服务</t>
  </si>
  <si>
    <t>农业生产发展</t>
  </si>
  <si>
    <t>农村社会事业</t>
  </si>
  <si>
    <t>农业资源保护修复与利用</t>
  </si>
  <si>
    <t>农村道路建设</t>
  </si>
  <si>
    <t>农田建设</t>
  </si>
  <si>
    <t>其他农业支出</t>
  </si>
  <si>
    <t>林业和草原</t>
  </si>
  <si>
    <t>一般行政管理事务（林业）</t>
  </si>
  <si>
    <t>事业机构</t>
  </si>
  <si>
    <t>森林资源培育</t>
  </si>
  <si>
    <t>森林资源管理</t>
  </si>
  <si>
    <t>动植物保护</t>
  </si>
  <si>
    <t>湿地保护</t>
  </si>
  <si>
    <t>执法与监督</t>
  </si>
  <si>
    <t>林业草原防灾减灾</t>
  </si>
  <si>
    <t>其他林业和草原支出</t>
  </si>
  <si>
    <t>水利</t>
  </si>
  <si>
    <t>行政运行（水利）</t>
  </si>
  <si>
    <t>一般行政管理事务（水利）</t>
  </si>
  <si>
    <t>水利行业业务管理</t>
  </si>
  <si>
    <t>水利工程建设（水利）</t>
  </si>
  <si>
    <t>水利工程运行与维护</t>
  </si>
  <si>
    <t>水利执法监督</t>
  </si>
  <si>
    <t>水土保持（水利）</t>
  </si>
  <si>
    <t>防汛</t>
  </si>
  <si>
    <t>抗旱</t>
  </si>
  <si>
    <t>农村水利</t>
  </si>
  <si>
    <t>江河湖库水系综合整治</t>
  </si>
  <si>
    <t>大中型水库移民后期扶持专项支出</t>
  </si>
  <si>
    <t>信息管理（水利）</t>
  </si>
  <si>
    <t>水利建设征地及移民支出</t>
  </si>
  <si>
    <t>农村人畜饮水</t>
  </si>
  <si>
    <t>其他水利支出</t>
  </si>
  <si>
    <t>扶贫</t>
  </si>
  <si>
    <t>行政运行（扶贫）</t>
  </si>
  <si>
    <t>农村基础设施建设</t>
  </si>
  <si>
    <t>其他扶贫支出</t>
  </si>
  <si>
    <t>农村综合改革</t>
  </si>
  <si>
    <t>农村公益事业建设奖补资金</t>
  </si>
  <si>
    <t>对村民委员会和村党支部的补助</t>
  </si>
  <si>
    <t>对村集体经济组织的补助</t>
  </si>
  <si>
    <t>其他农村综合改革支出</t>
  </si>
  <si>
    <t>普惠金融发展支出</t>
  </si>
  <si>
    <t>农业保险保费补贴</t>
  </si>
  <si>
    <t>创业担保贷款贴息</t>
  </si>
  <si>
    <t>其他普惠金融发展支出</t>
  </si>
  <si>
    <t>目标价格补贴</t>
  </si>
  <si>
    <t>棉花目标价格补贴</t>
  </si>
  <si>
    <t>其他农林水支出</t>
  </si>
  <si>
    <t>公路水路运输</t>
  </si>
  <si>
    <t>行政运行（公路水路运输）</t>
  </si>
  <si>
    <t>公路建设</t>
  </si>
  <si>
    <t>公路养护（公路水路运输）</t>
  </si>
  <si>
    <t>公路运输管理</t>
  </si>
  <si>
    <t>其他公路水路运输支出</t>
  </si>
  <si>
    <t>车辆购置税支出</t>
  </si>
  <si>
    <t>车辆购置税用于公路等基础设施建设支出</t>
  </si>
  <si>
    <t>车辆购置税用于农村公路建设支出</t>
  </si>
  <si>
    <t>其他交通运输支出</t>
  </si>
  <si>
    <t>公共交通运营补助</t>
  </si>
  <si>
    <t>资源勘探工业信息等支出</t>
  </si>
  <si>
    <t>国有资产监管</t>
  </si>
  <si>
    <t>行政运行（国有资产监管）</t>
  </si>
  <si>
    <t>其他国有资产监管支出</t>
  </si>
  <si>
    <t>支持中小企业发展和管理支出</t>
  </si>
  <si>
    <t>行政运行（支持中小企业发展和管理支出）</t>
  </si>
  <si>
    <t>其他支持中小企业发展和管理支出</t>
  </si>
  <si>
    <t>商业服务业等支出</t>
  </si>
  <si>
    <t>商业流通事务</t>
  </si>
  <si>
    <t>行政运行（商业流通事务）</t>
  </si>
  <si>
    <t>事业运行（商业流通事务）</t>
  </si>
  <si>
    <t>其他商业流通事务支出</t>
  </si>
  <si>
    <t>金融支出</t>
  </si>
  <si>
    <t>金融部门监管支出</t>
  </si>
  <si>
    <t>金融部门其他监管支出</t>
  </si>
  <si>
    <t>援助其他地区支出</t>
  </si>
  <si>
    <t>其他支出（援助其他地区支出）</t>
  </si>
  <si>
    <t>自然资源海洋气象等支出</t>
  </si>
  <si>
    <t>自然资源事务</t>
  </si>
  <si>
    <t>行政运行（国土资源事务）</t>
  </si>
  <si>
    <t>一般行政管理事务（国土资源事务）</t>
  </si>
  <si>
    <t>机关服务（国土资源事务）</t>
  </si>
  <si>
    <t>自然资源规划及管理</t>
  </si>
  <si>
    <t>自然资源利用与保护</t>
  </si>
  <si>
    <t>自然资源调查与确权登记</t>
  </si>
  <si>
    <t>土地资源储备支出</t>
  </si>
  <si>
    <t>地质矿产资源与环境调查</t>
  </si>
  <si>
    <t>地质勘查与矿产资源管理</t>
  </si>
  <si>
    <t>事业运行（国土资源事务）</t>
  </si>
  <si>
    <t>其他自然资源事务支出</t>
  </si>
  <si>
    <t>气象事务</t>
  </si>
  <si>
    <t>气象事业机构</t>
  </si>
  <si>
    <t>保障性安居工程支出</t>
  </si>
  <si>
    <t>其他保障性安居工程支出</t>
  </si>
  <si>
    <t>灾害防治及应急管理支出</t>
  </si>
  <si>
    <t>应急管理事务</t>
  </si>
  <si>
    <t>安全监管</t>
  </si>
  <si>
    <t>应急救援</t>
  </si>
  <si>
    <t>其他应急管理支出</t>
  </si>
  <si>
    <t>消防事务</t>
  </si>
  <si>
    <t>消防应急救援</t>
  </si>
  <si>
    <t>其他消防事务支出</t>
  </si>
  <si>
    <t>自然灾害防治</t>
  </si>
  <si>
    <t>地质灾害防治</t>
  </si>
  <si>
    <t>其他自然灾害防治支出</t>
  </si>
  <si>
    <t>自然灾害救灾及恢复重建支出</t>
  </si>
  <si>
    <t>地方自然灾害救灾补助</t>
  </si>
  <si>
    <t>预备费</t>
  </si>
  <si>
    <t>其他支出</t>
  </si>
  <si>
    <t>年初预留</t>
  </si>
  <si>
    <t>债务付息支出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</si>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</sst>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3" formatCode="_ * #,##0.00_ ;_ * \-#,##0.00_ ;_ * &quot;-&quot;??_ ;_ @_ "/>
    <numFmt numFmtId="176" formatCode="#,##0.0000"/>
    <numFmt numFmtId="177" formatCode="\$#,##0.00;\(\$#,##0.00\)"/>
    <numFmt numFmtId="178" formatCode="_-* #,##0_-;\-* #,##0_-;_-* &quot;-&quot;_-;_-@_-"/>
    <numFmt numFmtId="179" formatCode="&quot;$&quot;#,##0;\-&quot;$&quot;#,##0"/>
    <numFmt numFmtId="180" formatCode="_-&quot;$&quot;* #,##0_-;\-&quot;$&quot;* #,##0_-;_-&quot;$&quot;* &quot;-&quot;_-;_-@_-"/>
    <numFmt numFmtId="181" formatCode="#,##0.000"/>
    <numFmt numFmtId="182" formatCode="#,##0;\(#,##0\)"/>
    <numFmt numFmtId="183" formatCode="#,##0;\-#,##0;&quot;-&quot;"/>
    <numFmt numFmtId="184" formatCode="_(&quot;$&quot;* #,##0.00_);_(&quot;$&quot;* \(#,##0.00\);_(&quot;$&quot;* &quot;-&quot;??_);_(@_)"/>
    <numFmt numFmtId="185" formatCode="\$#,##0;\(\$#,##0\)"/>
    <numFmt numFmtId="186" formatCode="0.0"/>
    <numFmt numFmtId="187" formatCode="&quot;$&quot;#,##0;[Red]\-&quot;$&quot;#,##0"/>
    <numFmt numFmtId="189" formatCode="#,##0_ "/>
  </numFmts>
  <fonts count="25">
    <font>
      <sz val="12"/>
      <name val="宋体"/>
      <charset val="134"/>
    </font>
    <font>
      <sz val="9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??¨??"/>
      <charset val="134"/>
    </font>
    <font>
      <b/>
      <sz val="18"/>
      <name val="Arial"/>
      <family val="2"/>
    </font>
    <font>
      <sz val="7"/>
      <name val="Small Fonts"/>
      <charset val="134"/>
    </font>
    <font>
      <sz val="12"/>
      <name val="Helv"/>
      <family val="2"/>
    </font>
    <font>
      <sz val="8"/>
      <name val="Times New Roman"/>
      <family val="1"/>
    </font>
    <font>
      <sz val="12"/>
      <name val="Courier"/>
      <family val="3"/>
    </font>
    <font>
      <sz val="12"/>
      <name val="官帕眉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/>
    <xf numFmtId="0" fontId="7" fillId="0" borderId="0">
      <alignment vertical="center"/>
    </xf>
    <xf numFmtId="0" fontId="24" fillId="0" borderId="0"/>
    <xf numFmtId="180" fontId="24" fillId="0" borderId="0" applyFont="0" applyFill="0" applyBorder="0" applyAlignment="0" applyProtection="0"/>
    <xf numFmtId="1" fontId="6" fillId="0" borderId="1">
      <alignment vertical="center"/>
      <protection locked="0"/>
    </xf>
    <xf numFmtId="0" fontId="24" fillId="0" borderId="0"/>
    <xf numFmtId="43" fontId="24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4" fillId="0" borderId="0" applyFont="0" applyFill="0" applyBorder="0" applyAlignment="0" applyProtection="0"/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>
      <alignment vertical="center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24" fillId="0" borderId="0"/>
    <xf numFmtId="0" fontId="9" fillId="4" borderId="0" applyNumberFormat="0" applyBorder="0" applyAlignment="0" applyProtection="0">
      <alignment vertical="center"/>
    </xf>
    <xf numFmtId="0" fontId="2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24" fillId="0" borderId="0" applyFont="0" applyFill="0" applyBorder="0" applyAlignment="0" applyProtection="0"/>
    <xf numFmtId="0" fontId="6" fillId="0" borderId="1">
      <alignment horizontal="distributed" vertical="center" wrapText="1"/>
    </xf>
    <xf numFmtId="0" fontId="24" fillId="0" borderId="0"/>
    <xf numFmtId="0" fontId="24" fillId="0" borderId="0"/>
    <xf numFmtId="178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4" fillId="0" borderId="0"/>
    <xf numFmtId="183" fontId="13" fillId="0" borderId="0" applyFill="0" applyBorder="0" applyAlignment="0"/>
    <xf numFmtId="0" fontId="9" fillId="4" borderId="0" applyNumberFormat="0" applyBorder="0" applyAlignment="0" applyProtection="0">
      <alignment vertical="center"/>
    </xf>
    <xf numFmtId="0" fontId="24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>
      <alignment vertical="center"/>
    </xf>
    <xf numFmtId="0" fontId="5" fillId="0" borderId="0">
      <alignment vertical="center"/>
    </xf>
    <xf numFmtId="41" fontId="24" fillId="0" borderId="0" applyFont="0" applyFill="0" applyBorder="0" applyAlignment="0" applyProtection="0"/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24" fillId="0" borderId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86" fontId="6" fillId="0" borderId="1">
      <alignment vertical="center"/>
      <protection locked="0"/>
    </xf>
    <xf numFmtId="182" fontId="16" fillId="0" borderId="0"/>
    <xf numFmtId="43" fontId="24" fillId="0" borderId="0" applyFont="0" applyFill="0" applyBorder="0" applyAlignment="0" applyProtection="0"/>
    <xf numFmtId="0" fontId="5" fillId="0" borderId="0">
      <alignment vertical="center"/>
    </xf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16" fillId="0" borderId="0"/>
    <xf numFmtId="0" fontId="5" fillId="0" borderId="0">
      <alignment vertical="center"/>
    </xf>
    <xf numFmtId="0" fontId="14" fillId="0" borderId="0" applyProtection="0"/>
    <xf numFmtId="0" fontId="24" fillId="0" borderId="0"/>
    <xf numFmtId="185" fontId="16" fillId="0" borderId="0"/>
    <xf numFmtId="2" fontId="14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15" fillId="0" borderId="7" applyNumberFormat="0" applyAlignment="0" applyProtection="0">
      <alignment horizontal="left" vertical="center"/>
    </xf>
    <xf numFmtId="0" fontId="7" fillId="0" borderId="0">
      <alignment vertical="center"/>
    </xf>
    <xf numFmtId="0" fontId="15" fillId="0" borderId="3">
      <alignment horizontal="left" vertical="center"/>
    </xf>
    <xf numFmtId="0" fontId="15" fillId="0" borderId="3">
      <alignment horizontal="left" vertical="center"/>
    </xf>
    <xf numFmtId="0" fontId="15" fillId="0" borderId="3">
      <alignment horizontal="left" vertical="center"/>
    </xf>
    <xf numFmtId="0" fontId="18" fillId="0" borderId="0" applyProtection="0"/>
    <xf numFmtId="0" fontId="15" fillId="0" borderId="0" applyProtection="0"/>
    <xf numFmtId="37" fontId="19" fillId="0" borderId="0"/>
    <xf numFmtId="0" fontId="20" fillId="0" borderId="0"/>
    <xf numFmtId="0" fontId="21" fillId="0" borderId="0"/>
    <xf numFmtId="1" fontId="4" fillId="0" borderId="0"/>
    <xf numFmtId="0" fontId="24" fillId="0" borderId="0">
      <alignment vertical="center"/>
    </xf>
    <xf numFmtId="0" fontId="24" fillId="0" borderId="0" applyNumberFormat="0" applyFill="0" applyBorder="0" applyAlignment="0" applyProtection="0"/>
    <xf numFmtId="0" fontId="14" fillId="0" borderId="6" applyProtection="0"/>
    <xf numFmtId="0" fontId="14" fillId="0" borderId="6" applyProtection="0"/>
    <xf numFmtId="0" fontId="6" fillId="0" borderId="1">
      <alignment horizontal="distributed" vertical="center" wrapText="1"/>
    </xf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6" fillId="0" borderId="1">
      <alignment horizontal="distributed" vertical="center" wrapText="1"/>
    </xf>
    <xf numFmtId="41" fontId="24" fillId="0" borderId="0" applyFont="0" applyFill="0" applyBorder="0" applyAlignment="0" applyProtection="0"/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12" fillId="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2" fillId="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>
      <alignment vertical="center"/>
    </xf>
    <xf numFmtId="1" fontId="6" fillId="0" borderId="1">
      <alignment vertical="center"/>
      <protection locked="0"/>
    </xf>
    <xf numFmtId="0" fontId="7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186" fontId="6" fillId="0" borderId="1">
      <alignment vertical="center"/>
      <protection locked="0"/>
    </xf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6" fontId="6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186" fontId="6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24" fillId="0" borderId="0"/>
    <xf numFmtId="0" fontId="24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17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4" fillId="0" borderId="0"/>
    <xf numFmtId="41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>
      <alignment vertical="center"/>
    </xf>
    <xf numFmtId="0" fontId="23" fillId="0" borderId="0"/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0" fontId="22" fillId="0" borderId="0"/>
    <xf numFmtId="0" fontId="22" fillId="0" borderId="0"/>
    <xf numFmtId="0" fontId="22" fillId="0" borderId="0"/>
    <xf numFmtId="186" fontId="6" fillId="0" borderId="1">
      <alignment vertical="center"/>
      <protection locked="0"/>
    </xf>
    <xf numFmtId="186" fontId="6" fillId="0" borderId="1">
      <alignment vertical="center"/>
      <protection locked="0"/>
    </xf>
    <xf numFmtId="186" fontId="6" fillId="0" borderId="1">
      <alignment vertical="center"/>
      <protection locked="0"/>
    </xf>
    <xf numFmtId="186" fontId="6" fillId="0" borderId="1">
      <alignment vertical="center"/>
      <protection locked="0"/>
    </xf>
    <xf numFmtId="0" fontId="4" fillId="0" borderId="0"/>
  </cellStyleXfs>
  <cellXfs count="25">
    <xf numFmtId="0" fontId="0" fillId="0" borderId="0" xfId="0"/>
    <xf numFmtId="0" fontId="0" fillId="0" borderId="0" xfId="0" applyBorder="1"/>
    <xf numFmtId="49" fontId="5" fillId="0" borderId="4" xfId="209" applyNumberFormat="1" applyFont="1" applyFill="1" applyBorder="1" applyAlignment="1" applyProtection="1">
      <alignment horizontal="left" vertical="center"/>
    </xf>
    <xf numFmtId="49" fontId="5" fillId="0" borderId="1" xfId="209" applyNumberFormat="1" applyFont="1" applyFill="1" applyBorder="1" applyAlignment="1" applyProtection="1">
      <alignment horizontal="left" vertical="center"/>
    </xf>
    <xf numFmtId="189" fontId="5" fillId="0" borderId="1" xfId="6" applyNumberFormat="1" applyFont="1" applyFill="1" applyBorder="1" applyAlignment="1" applyProtection="1">
      <alignment horizontal="right" vertical="center"/>
    </xf>
    <xf numFmtId="0" fontId="5" fillId="0" borderId="4" xfId="209" applyNumberFormat="1" applyFont="1" applyFill="1" applyBorder="1" applyAlignment="1" applyProtection="1">
      <alignment horizontal="left" vertical="center"/>
    </xf>
    <xf numFmtId="49" fontId="5" fillId="0" borderId="1" xfId="209" applyNumberFormat="1" applyFont="1" applyFill="1" applyBorder="1" applyAlignment="1" applyProtection="1">
      <alignment vertical="center"/>
    </xf>
    <xf numFmtId="49" fontId="5" fillId="0" borderId="1" xfId="209" applyNumberFormat="1" applyFont="1" applyFill="1" applyBorder="1" applyAlignment="1" applyProtection="1">
      <alignment horizontal="left" vertical="center" indent="1"/>
    </xf>
    <xf numFmtId="49" fontId="5" fillId="0" borderId="1" xfId="209" applyNumberFormat="1" applyFont="1" applyFill="1" applyBorder="1" applyAlignment="1" applyProtection="1">
      <alignment horizontal="left" vertical="center" indent="2"/>
    </xf>
    <xf numFmtId="0" fontId="1" fillId="0" borderId="0" xfId="209" applyFont="1" applyFill="1" applyAlignment="1">
      <alignment vertical="center"/>
    </xf>
    <xf numFmtId="0" fontId="5" fillId="0" borderId="0" xfId="209" applyFill="1"/>
    <xf numFmtId="0" fontId="0" fillId="0" borderId="0" xfId="0" applyFill="1"/>
    <xf numFmtId="0" fontId="0" fillId="0" borderId="0" xfId="0" applyFill="1" applyBorder="1"/>
    <xf numFmtId="0" fontId="5" fillId="0" borderId="0" xfId="209"/>
    <xf numFmtId="0" fontId="0" fillId="2" borderId="0" xfId="0" applyFill="1"/>
    <xf numFmtId="0" fontId="0" fillId="0" borderId="0" xfId="0" applyAlignment="1">
      <alignment horizontal="left"/>
    </xf>
    <xf numFmtId="0" fontId="3" fillId="0" borderId="0" xfId="209" applyNumberFormat="1" applyFont="1" applyFill="1" applyAlignment="1" applyProtection="1">
      <alignment horizontal="left" vertical="center"/>
    </xf>
    <xf numFmtId="0" fontId="3" fillId="0" borderId="0" xfId="209" applyFont="1" applyFill="1" applyAlignment="1">
      <alignment vertical="center"/>
    </xf>
    <xf numFmtId="189" fontId="5" fillId="0" borderId="1" xfId="6" applyNumberFormat="1" applyFont="1" applyFill="1" applyBorder="1" applyAlignment="1">
      <alignment horizontal="right" vertical="center"/>
    </xf>
    <xf numFmtId="0" fontId="5" fillId="2" borderId="4" xfId="209" applyNumberFormat="1" applyFont="1" applyFill="1" applyBorder="1" applyAlignment="1" applyProtection="1">
      <alignment horizontal="left" vertical="center"/>
    </xf>
    <xf numFmtId="49" fontId="5" fillId="2" borderId="1" xfId="209" applyNumberFormat="1" applyFont="1" applyFill="1" applyBorder="1" applyAlignment="1" applyProtection="1">
      <alignment horizontal="left" vertical="center" indent="2"/>
    </xf>
    <xf numFmtId="0" fontId="2" fillId="0" borderId="0" xfId="209" applyNumberFormat="1" applyFont="1" applyFill="1" applyAlignment="1" applyProtection="1">
      <alignment horizontal="center" vertical="center"/>
    </xf>
    <xf numFmtId="0" fontId="3" fillId="0" borderId="2" xfId="209" applyNumberFormat="1" applyFont="1" applyFill="1" applyBorder="1" applyAlignment="1" applyProtection="1">
      <alignment horizontal="center" vertical="center" wrapText="1"/>
    </xf>
    <xf numFmtId="0" fontId="3" fillId="0" borderId="5" xfId="209" applyNumberFormat="1" applyFont="1" applyFill="1" applyBorder="1" applyAlignment="1" applyProtection="1">
      <alignment horizontal="center" vertical="center" wrapText="1"/>
    </xf>
    <xf numFmtId="0" fontId="3" fillId="0" borderId="1" xfId="209" applyNumberFormat="1" applyFont="1" applyFill="1" applyBorder="1" applyAlignment="1" applyProtection="1">
      <alignment horizontal="center" vertical="center" wrapText="1"/>
    </xf>
  </cellXfs>
  <cellStyles count="278">
    <cellStyle name="_ET_STYLE_NoName_00_" xfId="16"/>
    <cellStyle name="20% - 强调文字颜色 6 2" xfId="39"/>
    <cellStyle name="20% - 强调文字颜色 6 2 2" xfId="40"/>
    <cellStyle name="20% - 强调文字颜色 6 2 2 2" xfId="38"/>
    <cellStyle name="20% - 强调文字颜色 6 2 3" xfId="37"/>
    <cellStyle name="60% - 强调文字颜色 2 2" xfId="43"/>
    <cellStyle name="60% - 强调文字颜色 2 2 2" xfId="17"/>
    <cellStyle name="60% - 强调文字颜色 2 2 2 2" xfId="19"/>
    <cellStyle name="60% - 强调文字颜色 2 2 3" xfId="35"/>
    <cellStyle name="Calc Currency (0)" xfId="34"/>
    <cellStyle name="ColLevel_0" xfId="47"/>
    <cellStyle name="Comma [0]" xfId="45"/>
    <cellStyle name="Comma [0] 2" xfId="14"/>
    <cellStyle name="Comma [0] 2 2" xfId="41"/>
    <cellStyle name="Comma [0] 3" xfId="10"/>
    <cellStyle name="Comma [0] 3 2" xfId="49"/>
    <cellStyle name="Comma [0] 4" xfId="50"/>
    <cellStyle name="comma zerodec" xfId="52"/>
    <cellStyle name="Comma_1995" xfId="53"/>
    <cellStyle name="Currency [0]" xfId="26"/>
    <cellStyle name="Currency [0] 2" xfId="55"/>
    <cellStyle name="Currency [0] 2 2" xfId="56"/>
    <cellStyle name="Currency [0] 3" xfId="57"/>
    <cellStyle name="Currency [0] 3 2" xfId="3"/>
    <cellStyle name="Currency [0] 4" xfId="58"/>
    <cellStyle name="Currency_1995" xfId="59"/>
    <cellStyle name="Currency1" xfId="60"/>
    <cellStyle name="Date" xfId="62"/>
    <cellStyle name="Dollar (zero dec)" xfId="64"/>
    <cellStyle name="Fixed" xfId="65"/>
    <cellStyle name="Header1" xfId="68"/>
    <cellStyle name="Header2" xfId="70"/>
    <cellStyle name="Header2 2" xfId="71"/>
    <cellStyle name="Header2 3" xfId="72"/>
    <cellStyle name="HEADING1" xfId="73"/>
    <cellStyle name="HEADING2" xfId="74"/>
    <cellStyle name="no dec" xfId="75"/>
    <cellStyle name="Norma,_laroux_4_营业在建 (2)_E21" xfId="76"/>
    <cellStyle name="Normal_#10-Headcount" xfId="77"/>
    <cellStyle name="Percent_laroux" xfId="78"/>
    <cellStyle name="RowLevel_0" xfId="80"/>
    <cellStyle name="Total" xfId="81"/>
    <cellStyle name="Total 2" xfId="82"/>
    <cellStyle name="百分比 2" xfId="84"/>
    <cellStyle name="百分比 3" xfId="85"/>
    <cellStyle name="表标题" xfId="86"/>
    <cellStyle name="表标题 2" xfId="88"/>
    <cellStyle name="表标题 2 2" xfId="27"/>
    <cellStyle name="表标题 2 2 2" xfId="89"/>
    <cellStyle name="表标题 2 3" xfId="90"/>
    <cellStyle name="表标题 3" xfId="83"/>
    <cellStyle name="表标题 3 2" xfId="91"/>
    <cellStyle name="表标题 4" xfId="92"/>
    <cellStyle name="差_★2014年预算表格（向人大报告20140218）" xfId="93"/>
    <cellStyle name="差_★2014年预算表格（向人大报告20140218） 2" xfId="96"/>
    <cellStyle name="差_★2014年预算表格（向人大报告20140218） 2 2" xfId="100"/>
    <cellStyle name="差_★2014年预算表格（向人大报告20140218） 3" xfId="12"/>
    <cellStyle name="常规" xfId="0" builtinId="0"/>
    <cellStyle name="常规 10" xfId="103"/>
    <cellStyle name="常规 10 2" xfId="106"/>
    <cellStyle name="常规 11" xfId="107"/>
    <cellStyle name="常规 11 2" xfId="108"/>
    <cellStyle name="常规 12" xfId="109"/>
    <cellStyle name="常规 12 2" xfId="110"/>
    <cellStyle name="常规 13" xfId="61"/>
    <cellStyle name="常规 13 2" xfId="111"/>
    <cellStyle name="常规 14" xfId="112"/>
    <cellStyle name="常规 14 2" xfId="113"/>
    <cellStyle name="常规 15" xfId="114"/>
    <cellStyle name="常规 15 2" xfId="116"/>
    <cellStyle name="常规 16" xfId="118"/>
    <cellStyle name="常规 16 2" xfId="104"/>
    <cellStyle name="常规 17" xfId="101"/>
    <cellStyle name="常规 17 2" xfId="120"/>
    <cellStyle name="常规 18" xfId="122"/>
    <cellStyle name="常规 18 2" xfId="124"/>
    <cellStyle name="常规 19" xfId="126"/>
    <cellStyle name="常规 19 2" xfId="128"/>
    <cellStyle name="常规 2" xfId="131"/>
    <cellStyle name="常规 2 10" xfId="133"/>
    <cellStyle name="常规 2 11" xfId="134"/>
    <cellStyle name="常规 2 2" xfId="54"/>
    <cellStyle name="常规 2 2 2" xfId="135"/>
    <cellStyle name="常规 2 2 2 2" xfId="138"/>
    <cellStyle name="常规 2 2 2 2 2" xfId="140"/>
    <cellStyle name="常规 2 2 2 3" xfId="142"/>
    <cellStyle name="常规 2 2 3" xfId="143"/>
    <cellStyle name="常规 2 2 3 2" xfId="145"/>
    <cellStyle name="常规 2 2 4" xfId="2"/>
    <cellStyle name="常规 2 2 4 2" xfId="63"/>
    <cellStyle name="常规 2 2 5" xfId="146"/>
    <cellStyle name="常规 2 2 5 2" xfId="148"/>
    <cellStyle name="常规 2 2 6" xfId="149"/>
    <cellStyle name="常规 2 3" xfId="150"/>
    <cellStyle name="常规 2 3 2" xfId="151"/>
    <cellStyle name="常规 2 3 2 2" xfId="152"/>
    <cellStyle name="常规 2 3 3" xfId="153"/>
    <cellStyle name="常规 2 4" xfId="154"/>
    <cellStyle name="常规 2 4 2" xfId="155"/>
    <cellStyle name="常规 2 4 2 2" xfId="157"/>
    <cellStyle name="常规 2 4 3" xfId="158"/>
    <cellStyle name="常规 2 4 3 2" xfId="159"/>
    <cellStyle name="常规 2 4 4" xfId="141"/>
    <cellStyle name="常规 2 5" xfId="162"/>
    <cellStyle name="常规 2 5 2" xfId="164"/>
    <cellStyle name="常规 2 5 2 2" xfId="165"/>
    <cellStyle name="常规 2 5 3" xfId="167"/>
    <cellStyle name="常规 2 5 3 2" xfId="33"/>
    <cellStyle name="常规 2 5 4" xfId="168"/>
    <cellStyle name="常规 2 6" xfId="169"/>
    <cellStyle name="常规 2 6 2" xfId="170"/>
    <cellStyle name="常规 2 7" xfId="171"/>
    <cellStyle name="常规 2 7 2" xfId="172"/>
    <cellStyle name="常规 2 8" xfId="173"/>
    <cellStyle name="常规 2 8 2" xfId="174"/>
    <cellStyle name="常规 2 9" xfId="175"/>
    <cellStyle name="常规 20" xfId="115"/>
    <cellStyle name="常规 20 2" xfId="117"/>
    <cellStyle name="常规 21" xfId="119"/>
    <cellStyle name="常规 21 2" xfId="105"/>
    <cellStyle name="常规 22" xfId="102"/>
    <cellStyle name="常规 22 2" xfId="121"/>
    <cellStyle name="常规 23" xfId="123"/>
    <cellStyle name="常规 23 2" xfId="125"/>
    <cellStyle name="常规 24" xfId="127"/>
    <cellStyle name="常规 24 2" xfId="129"/>
    <cellStyle name="常规 25" xfId="176"/>
    <cellStyle name="常规 25 2" xfId="179"/>
    <cellStyle name="常规 26" xfId="23"/>
    <cellStyle name="常规 26 2" xfId="9"/>
    <cellStyle name="常规 27" xfId="182"/>
    <cellStyle name="常规 27 2" xfId="184"/>
    <cellStyle name="常规 28" xfId="186"/>
    <cellStyle name="常规 28 2" xfId="66"/>
    <cellStyle name="常规 29" xfId="160"/>
    <cellStyle name="常规 29 2" xfId="188"/>
    <cellStyle name="常规 3" xfId="190"/>
    <cellStyle name="常规 3 2" xfId="191"/>
    <cellStyle name="常规 3 2 2" xfId="192"/>
    <cellStyle name="常规 3 2 2 2" xfId="193"/>
    <cellStyle name="常规 3 2 3" xfId="194"/>
    <cellStyle name="常规 3 2 3 2" xfId="195"/>
    <cellStyle name="常规 3 2 4" xfId="196"/>
    <cellStyle name="常规 3 2 4 2" xfId="197"/>
    <cellStyle name="常规 3 2 5" xfId="198"/>
    <cellStyle name="常规 3 3" xfId="199"/>
    <cellStyle name="常规 3 3 2" xfId="200"/>
    <cellStyle name="常规 3 3 2 2" xfId="201"/>
    <cellStyle name="常规 3 3 3" xfId="48"/>
    <cellStyle name="常规 3 3 3 2" xfId="202"/>
    <cellStyle name="常规 3 3 4" xfId="132"/>
    <cellStyle name="常规 3 4" xfId="79"/>
    <cellStyle name="常规 3 4 2" xfId="203"/>
    <cellStyle name="常规 3 4 2 2" xfId="204"/>
    <cellStyle name="常规 3 4 3" xfId="5"/>
    <cellStyle name="常规 3 4 3 2" xfId="29"/>
    <cellStyle name="常规 3 4 4" xfId="205"/>
    <cellStyle name="常规 3 5" xfId="206"/>
    <cellStyle name="常规 3 5 2" xfId="69"/>
    <cellStyle name="常规 3 6" xfId="46"/>
    <cellStyle name="常规 3 6 2" xfId="13"/>
    <cellStyle name="常规 3 7" xfId="207"/>
    <cellStyle name="常规 3 8" xfId="208"/>
    <cellStyle name="常规 30" xfId="177"/>
    <cellStyle name="常规 30 2" xfId="180"/>
    <cellStyle name="常规 31" xfId="24"/>
    <cellStyle name="常规 31 2" xfId="8"/>
    <cellStyle name="常规 32" xfId="183"/>
    <cellStyle name="常规 32 2" xfId="185"/>
    <cellStyle name="常规 33" xfId="187"/>
    <cellStyle name="常规 33 2" xfId="67"/>
    <cellStyle name="常规 34" xfId="161"/>
    <cellStyle name="常规 34 2" xfId="189"/>
    <cellStyle name="常规 35" xfId="209"/>
    <cellStyle name="常规 35 2" xfId="211"/>
    <cellStyle name="常规 36" xfId="212"/>
    <cellStyle name="常规 36 2" xfId="214"/>
    <cellStyle name="常规 37" xfId="136"/>
    <cellStyle name="常规 37 2" xfId="139"/>
    <cellStyle name="常规 38" xfId="144"/>
    <cellStyle name="常规 39" xfId="1"/>
    <cellStyle name="常规 4" xfId="215"/>
    <cellStyle name="常规 4 2" xfId="216"/>
    <cellStyle name="常规 4 2 2" xfId="94"/>
    <cellStyle name="常规 4 2 2 2" xfId="97"/>
    <cellStyle name="常规 4 2 3" xfId="217"/>
    <cellStyle name="常规 4 2 3 2" xfId="219"/>
    <cellStyle name="常规 4 2 4" xfId="221"/>
    <cellStyle name="常规 4 3" xfId="223"/>
    <cellStyle name="常规 4 3 2" xfId="224"/>
    <cellStyle name="常规 4 3 2 2" xfId="226"/>
    <cellStyle name="常规 4 3 3" xfId="227"/>
    <cellStyle name="常规 4 4" xfId="95"/>
    <cellStyle name="常规 4 4 2" xfId="98"/>
    <cellStyle name="常规 4 5" xfId="218"/>
    <cellStyle name="常规 4 5 2" xfId="220"/>
    <cellStyle name="常规 4 6" xfId="222"/>
    <cellStyle name="常规 4 6 2" xfId="228"/>
    <cellStyle name="常规 4 7" xfId="229"/>
    <cellStyle name="常规 40" xfId="210"/>
    <cellStyle name="常规 41" xfId="213"/>
    <cellStyle name="常规 42" xfId="137"/>
    <cellStyle name="常规 5" xfId="44"/>
    <cellStyle name="常规 5 2" xfId="18"/>
    <cellStyle name="常规 5 2 2" xfId="20"/>
    <cellStyle name="常规 5 3" xfId="36"/>
    <cellStyle name="常规 5 3 2" xfId="230"/>
    <cellStyle name="常规 5 4" xfId="225"/>
    <cellStyle name="常规 6" xfId="11"/>
    <cellStyle name="常规 6 2" xfId="231"/>
    <cellStyle name="常规 6 2 2" xfId="232"/>
    <cellStyle name="常规 6 3" xfId="233"/>
    <cellStyle name="常规 6 3 2" xfId="234"/>
    <cellStyle name="常规 6 4" xfId="99"/>
    <cellStyle name="常规 7" xfId="235"/>
    <cellStyle name="常规 7 2" xfId="236"/>
    <cellStyle name="常规 7 2 2" xfId="237"/>
    <cellStyle name="常规 7 3" xfId="7"/>
    <cellStyle name="常规 8" xfId="238"/>
    <cellStyle name="常规 8 2" xfId="28"/>
    <cellStyle name="常规 8 3" xfId="25"/>
    <cellStyle name="常规 9" xfId="239"/>
    <cellStyle name="常规 9 2" xfId="241"/>
    <cellStyle name="分级显示行_1_13区汇总" xfId="156"/>
    <cellStyle name="归盒啦_95" xfId="243"/>
    <cellStyle name="好_★2014年预算表格（向人大报告20140218）" xfId="244"/>
    <cellStyle name="好_★2014年预算表格（向人大报告20140218） 2" xfId="245"/>
    <cellStyle name="好_★2014年预算表格（向人大报告20140218） 2 2" xfId="246"/>
    <cellStyle name="好_★2014年预算表格（向人大报告20140218） 2 2 2" xfId="22"/>
    <cellStyle name="好_★2014年预算表格（向人大报告20140218） 2 3" xfId="247"/>
    <cellStyle name="好_★2014年预算表格（向人大报告20140218） 3" xfId="21"/>
    <cellStyle name="后继超链接" xfId="42"/>
    <cellStyle name="后继超链接 2" xfId="242"/>
    <cellStyle name="后继超链接 2 2" xfId="240"/>
    <cellStyle name="后继超链接 2 3" xfId="248"/>
    <cellStyle name="后继超链接 3" xfId="130"/>
    <cellStyle name="霓付 [0]_95" xfId="249"/>
    <cellStyle name="霓付_95" xfId="250"/>
    <cellStyle name="烹拳 [0]_95" xfId="251"/>
    <cellStyle name="烹拳_95" xfId="252"/>
    <cellStyle name="普通_“三部” (2)" xfId="253"/>
    <cellStyle name="千分位[0]_F01-1" xfId="254"/>
    <cellStyle name="千分位_97-917" xfId="255"/>
    <cellStyle name="千位[0]_，" xfId="87"/>
    <cellStyle name="千位_，" xfId="256"/>
    <cellStyle name="千位分隔" xfId="6" builtinId="3"/>
    <cellStyle name="千位分隔 2" xfId="257"/>
    <cellStyle name="千位分隔 2 2" xfId="258"/>
    <cellStyle name="千位分隔 2 3" xfId="259"/>
    <cellStyle name="千位分隔 3" xfId="260"/>
    <cellStyle name="千位分隔 3 2" xfId="15"/>
    <cellStyle name="千位分隔 4" xfId="261"/>
    <cellStyle name="千位分隔[0] 2" xfId="30"/>
    <cellStyle name="千位分隔[0] 2 2" xfId="262"/>
    <cellStyle name="千位分隔[0] 3" xfId="31"/>
    <cellStyle name="千位分隔[0] 3 2" xfId="163"/>
    <cellStyle name="千位分隔[0] 4" xfId="32"/>
    <cellStyle name="钎霖_4岿角利" xfId="263"/>
    <cellStyle name="数字" xfId="264"/>
    <cellStyle name="数字 2" xfId="265"/>
    <cellStyle name="数字 2 2" xfId="266"/>
    <cellStyle name="数字 2 2 2" xfId="147"/>
    <cellStyle name="数字 2 3" xfId="267"/>
    <cellStyle name="数字 3" xfId="268"/>
    <cellStyle name="数字 3 2" xfId="4"/>
    <cellStyle name="数字 4" xfId="269"/>
    <cellStyle name="未定义" xfId="270"/>
    <cellStyle name="未定义 2" xfId="271"/>
    <cellStyle name="未定义 2 2" xfId="272"/>
    <cellStyle name="小数" xfId="178"/>
    <cellStyle name="小数 2" xfId="181"/>
    <cellStyle name="小数 2 2" xfId="273"/>
    <cellStyle name="小数 2 2 2" xfId="51"/>
    <cellStyle name="小数 2 3" xfId="274"/>
    <cellStyle name="小数 3" xfId="275"/>
    <cellStyle name="小数 3 2" xfId="276"/>
    <cellStyle name="小数 4" xfId="166"/>
    <cellStyle name="样式 1" xfId="2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  <sheetName val="RecoveredExternalLink1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</sheetNames>
    <definedNames>
      <definedName name="Module.Prix_SMC"/>
      <definedName name="Prix_SMC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G431"/>
  <sheetViews>
    <sheetView showZeros="0" tabSelected="1" zoomScale="115" zoomScaleNormal="115" workbookViewId="0">
      <pane ySplit="7" topLeftCell="A8" activePane="bottomLeft" state="frozen"/>
      <selection pane="bottomLeft" activeCell="B13" sqref="B13"/>
    </sheetView>
  </sheetViews>
  <sheetFormatPr defaultColWidth="17.625" defaultRowHeight="14.25"/>
  <cols>
    <col min="1" max="1" width="6.75" style="15" customWidth="1"/>
    <col min="2" max="2" width="40.125" customWidth="1"/>
    <col min="3" max="3" width="10.25" style="11" customWidth="1"/>
    <col min="4" max="4" width="9.875" style="11" customWidth="1"/>
    <col min="5" max="5" width="10" style="11" customWidth="1"/>
    <col min="6" max="6" width="13" style="11" customWidth="1"/>
    <col min="7" max="7" width="10.625" style="11" customWidth="1"/>
  </cols>
  <sheetData>
    <row r="1" spans="1:7" s="1" customFormat="1" ht="12.75" customHeight="1">
      <c r="A1" s="13"/>
      <c r="B1" s="13"/>
      <c r="C1" s="10"/>
      <c r="D1" s="10"/>
      <c r="E1" s="10"/>
      <c r="F1" s="10"/>
      <c r="G1" s="10"/>
    </row>
    <row r="2" spans="1:7" s="12" customFormat="1" ht="20.25" customHeight="1">
      <c r="A2" s="21" t="s">
        <v>11</v>
      </c>
      <c r="B2" s="21"/>
      <c r="C2" s="21"/>
      <c r="D2" s="21"/>
      <c r="E2" s="21"/>
      <c r="F2" s="21"/>
      <c r="G2" s="21"/>
    </row>
    <row r="3" spans="1:7" s="1" customFormat="1" ht="15.75" customHeight="1">
      <c r="A3" s="16"/>
      <c r="B3" s="16"/>
      <c r="C3" s="17"/>
      <c r="D3" s="17"/>
      <c r="E3" s="17"/>
      <c r="F3" s="17"/>
      <c r="G3" s="17" t="s">
        <v>12</v>
      </c>
    </row>
    <row r="4" spans="1:7" ht="19.5" customHeight="1">
      <c r="A4" s="22" t="s">
        <v>0</v>
      </c>
      <c r="B4" s="22" t="s">
        <v>1</v>
      </c>
      <c r="C4" s="22" t="s">
        <v>2</v>
      </c>
      <c r="D4" s="22" t="s">
        <v>13</v>
      </c>
      <c r="E4" s="22" t="s">
        <v>14</v>
      </c>
      <c r="F4" s="22" t="s">
        <v>15</v>
      </c>
      <c r="G4" s="24" t="s">
        <v>16</v>
      </c>
    </row>
    <row r="5" spans="1:7" ht="19.5" customHeight="1">
      <c r="A5" s="22"/>
      <c r="B5" s="22"/>
      <c r="C5" s="22"/>
      <c r="D5" s="22"/>
      <c r="E5" s="22"/>
      <c r="F5" s="22"/>
      <c r="G5" s="24"/>
    </row>
    <row r="6" spans="1:7" ht="19.5" customHeight="1">
      <c r="A6" s="22"/>
      <c r="B6" s="22"/>
      <c r="C6" s="23"/>
      <c r="D6" s="23"/>
      <c r="E6" s="23"/>
      <c r="F6" s="23"/>
      <c r="G6" s="24"/>
    </row>
    <row r="7" spans="1:7" ht="19.5" customHeight="1">
      <c r="A7" s="2"/>
      <c r="B7" s="3" t="s">
        <v>2</v>
      </c>
      <c r="C7" s="4">
        <f t="shared" ref="C7:C12" si="0">D7+E7+F7+G7</f>
        <v>494249999.88466698</v>
      </c>
      <c r="D7" s="4">
        <f>D8+D88+D106+D126+D137+D165+D224+D280+D299+D406+D256+D358+D370+D377+D382+D385+D388+D403+D420+D425+D421</f>
        <v>189241067.03766701</v>
      </c>
      <c r="E7" s="4">
        <f>E8+E88+E106+E126+E137+E165+E224+E280+E299+E406+E256+E358+E370+E377+E382+E385+E388+E403+E420+E425+E421</f>
        <v>22883946.607999999</v>
      </c>
      <c r="F7" s="4">
        <f>F8+F88+F106+F126+F137+F165+F224+F280+F299+F406+F256+F358+F370+F377+F382+F385+F388+F403+F420+F425+F421</f>
        <v>27766247.239</v>
      </c>
      <c r="G7" s="4">
        <f>G8+G88+G106+G126+G137+G165+G224+G280+G299+G406+G256+G358+G370+G377+G382+G385+G388+G403+G420+G425+G421</f>
        <v>254358739</v>
      </c>
    </row>
    <row r="8" spans="1:7" ht="15.75" customHeight="1">
      <c r="A8" s="5">
        <v>201</v>
      </c>
      <c r="B8" s="6" t="s">
        <v>3</v>
      </c>
      <c r="C8" s="4">
        <f t="shared" si="0"/>
        <v>87101423.556666702</v>
      </c>
      <c r="D8" s="4">
        <f>D10+D13+D17+D23+D27+D31+D39+D42+D45+D58+D61+D64+D74+D80+D86+D37+D48+D54+D68+D71+D77</f>
        <v>20320876.876666699</v>
      </c>
      <c r="E8" s="4">
        <f>E10+E13+E17+E23+E27+E31+E39+E42+E45+E58+E61+E64+E74+E80+E86+E37+E48+E54+E68+E71+E77</f>
        <v>7869458.7400000002</v>
      </c>
      <c r="F8" s="4">
        <f>F10+F13+F17+F23+F27+F31+F39+F42+F45+F58+F61+F64+F74+F80+F86+F37+F48+F54+F68+F71+F77</f>
        <v>4441527.9400000004</v>
      </c>
      <c r="G8" s="4">
        <f>G10+G13+G17+G23+G27+G31+G39+G42+G45+G58+G61+G64+G74+G80+G86+G37+G48+G54+G68+G71+G77</f>
        <v>54469560</v>
      </c>
    </row>
    <row r="9" spans="1:7" ht="15.75" customHeight="1">
      <c r="A9" s="5">
        <v>20101</v>
      </c>
      <c r="B9" s="7" t="s">
        <v>17</v>
      </c>
      <c r="C9" s="4">
        <f t="shared" si="0"/>
        <v>3349011.94</v>
      </c>
      <c r="D9" s="4">
        <f>D10</f>
        <v>2175843.62</v>
      </c>
      <c r="E9" s="4">
        <f>E10</f>
        <v>570378.07999999996</v>
      </c>
      <c r="F9" s="4">
        <f>F10</f>
        <v>173190.24</v>
      </c>
      <c r="G9" s="4">
        <f>G10</f>
        <v>429600</v>
      </c>
    </row>
    <row r="10" spans="1:7" ht="15.75" customHeight="1">
      <c r="A10" s="5">
        <v>2010101</v>
      </c>
      <c r="B10" s="8" t="s">
        <v>18</v>
      </c>
      <c r="C10" s="4">
        <f t="shared" si="0"/>
        <v>3349011.94</v>
      </c>
      <c r="D10" s="4">
        <v>2175843.62</v>
      </c>
      <c r="E10" s="4">
        <v>570378.07999999996</v>
      </c>
      <c r="F10" s="4">
        <v>173190.24</v>
      </c>
      <c r="G10" s="4">
        <v>429600</v>
      </c>
    </row>
    <row r="11" spans="1:7" ht="15.75" customHeight="1">
      <c r="A11" s="5">
        <v>2010104</v>
      </c>
      <c r="B11" s="8" t="s">
        <v>19</v>
      </c>
      <c r="C11" s="4">
        <f t="shared" si="0"/>
        <v>0</v>
      </c>
      <c r="D11" s="4"/>
      <c r="E11" s="4"/>
      <c r="F11" s="4"/>
      <c r="G11" s="18"/>
    </row>
    <row r="12" spans="1:7" ht="15.75" customHeight="1">
      <c r="A12" s="5">
        <v>2010199</v>
      </c>
      <c r="B12" s="8" t="s">
        <v>20</v>
      </c>
      <c r="C12" s="4">
        <f t="shared" si="0"/>
        <v>0</v>
      </c>
      <c r="D12" s="4"/>
      <c r="E12" s="4"/>
      <c r="F12" s="4"/>
      <c r="G12" s="18"/>
    </row>
    <row r="13" spans="1:7" ht="15.75" customHeight="1">
      <c r="A13" s="5">
        <v>20102</v>
      </c>
      <c r="B13" s="7" t="s">
        <v>21</v>
      </c>
      <c r="C13" s="4">
        <f t="shared" ref="C13:C39" si="1">D13+E13+F13+G13</f>
        <v>2570730.35</v>
      </c>
      <c r="D13" s="4">
        <f>D14</f>
        <v>1728804.55</v>
      </c>
      <c r="E13" s="4">
        <f>E14</f>
        <v>492926.2</v>
      </c>
      <c r="F13" s="4">
        <f>F14</f>
        <v>129999.6</v>
      </c>
      <c r="G13" s="4">
        <f>G14</f>
        <v>219000</v>
      </c>
    </row>
    <row r="14" spans="1:7" ht="15.75" customHeight="1">
      <c r="A14" s="5">
        <v>2010201</v>
      </c>
      <c r="B14" s="8" t="s">
        <v>22</v>
      </c>
      <c r="C14" s="4">
        <f t="shared" si="1"/>
        <v>2570730.35</v>
      </c>
      <c r="D14" s="4">
        <v>1728804.55</v>
      </c>
      <c r="E14" s="4">
        <v>492926.2</v>
      </c>
      <c r="F14" s="4">
        <v>129999.6</v>
      </c>
      <c r="G14" s="18">
        <v>219000</v>
      </c>
    </row>
    <row r="15" spans="1:7" ht="15.75" customHeight="1">
      <c r="A15" s="5">
        <v>2010204</v>
      </c>
      <c r="B15" s="8" t="s">
        <v>23</v>
      </c>
      <c r="C15" s="4">
        <f t="shared" si="1"/>
        <v>0</v>
      </c>
      <c r="D15" s="4"/>
      <c r="E15" s="4"/>
      <c r="F15" s="4"/>
      <c r="G15" s="18"/>
    </row>
    <row r="16" spans="1:7" ht="15.75" customHeight="1">
      <c r="A16" s="5">
        <v>2010299</v>
      </c>
      <c r="B16" s="8" t="s">
        <v>24</v>
      </c>
      <c r="C16" s="4">
        <f t="shared" si="1"/>
        <v>0</v>
      </c>
      <c r="D16" s="4"/>
      <c r="E16" s="4"/>
      <c r="F16" s="4"/>
      <c r="G16" s="18"/>
    </row>
    <row r="17" spans="1:7" ht="15.75" customHeight="1">
      <c r="A17" s="5">
        <v>20103</v>
      </c>
      <c r="B17" s="7" t="s">
        <v>25</v>
      </c>
      <c r="C17" s="4">
        <f t="shared" si="1"/>
        <v>37608502.32</v>
      </c>
      <c r="D17" s="4">
        <f>D18+D20</f>
        <v>3243464.62</v>
      </c>
      <c r="E17" s="4">
        <f>E18+E20</f>
        <v>1024721.32</v>
      </c>
      <c r="F17" s="4">
        <f>F18+F20</f>
        <v>1250316.3799999999</v>
      </c>
      <c r="G17" s="4">
        <f>G18+G20</f>
        <v>32090000</v>
      </c>
    </row>
    <row r="18" spans="1:7" ht="15.75" customHeight="1">
      <c r="A18" s="5">
        <v>2010301</v>
      </c>
      <c r="B18" s="8" t="s">
        <v>26</v>
      </c>
      <c r="C18" s="4">
        <f t="shared" si="1"/>
        <v>35832821.799999997</v>
      </c>
      <c r="D18" s="4">
        <v>2465122.66</v>
      </c>
      <c r="E18" s="4">
        <v>871560.68</v>
      </c>
      <c r="F18" s="4">
        <v>1186138.46</v>
      </c>
      <c r="G18" s="18">
        <f>1290000+30020000</f>
        <v>31310000</v>
      </c>
    </row>
    <row r="19" spans="1:7" ht="15.75" customHeight="1">
      <c r="A19" s="5">
        <v>2010303</v>
      </c>
      <c r="B19" s="8" t="s">
        <v>27</v>
      </c>
      <c r="C19" s="4">
        <f t="shared" si="1"/>
        <v>0</v>
      </c>
      <c r="D19" s="4"/>
      <c r="E19" s="4"/>
      <c r="F19" s="4"/>
      <c r="G19" s="18"/>
    </row>
    <row r="20" spans="1:7" ht="15.75" customHeight="1">
      <c r="A20" s="5">
        <v>2010308</v>
      </c>
      <c r="B20" s="8" t="s">
        <v>28</v>
      </c>
      <c r="C20" s="4">
        <f t="shared" si="1"/>
        <v>1775680.52</v>
      </c>
      <c r="D20" s="4">
        <v>778341.96</v>
      </c>
      <c r="E20" s="4">
        <v>153160.64000000001</v>
      </c>
      <c r="F20" s="4">
        <v>64177.919999999998</v>
      </c>
      <c r="G20" s="18">
        <v>780000</v>
      </c>
    </row>
    <row r="21" spans="1:7" ht="15.75" customHeight="1">
      <c r="A21" s="5">
        <v>2010350</v>
      </c>
      <c r="B21" s="8" t="s">
        <v>29</v>
      </c>
      <c r="C21" s="4">
        <f t="shared" si="1"/>
        <v>0</v>
      </c>
      <c r="D21" s="4"/>
      <c r="E21" s="4"/>
      <c r="F21" s="4"/>
      <c r="G21" s="18"/>
    </row>
    <row r="22" spans="1:7" ht="15.75" customHeight="1">
      <c r="A22" s="5">
        <v>2010399</v>
      </c>
      <c r="B22" s="8" t="s">
        <v>30</v>
      </c>
      <c r="C22" s="4">
        <f t="shared" si="1"/>
        <v>0</v>
      </c>
      <c r="D22" s="4"/>
      <c r="E22" s="4"/>
      <c r="F22" s="4"/>
      <c r="G22" s="18"/>
    </row>
    <row r="23" spans="1:7" ht="15.75" customHeight="1">
      <c r="A23" s="5">
        <v>20104</v>
      </c>
      <c r="B23" s="7" t="s">
        <v>31</v>
      </c>
      <c r="C23" s="4">
        <f t="shared" si="1"/>
        <v>1871579.15</v>
      </c>
      <c r="D23" s="4">
        <f>D24</f>
        <v>771184.95</v>
      </c>
      <c r="E23" s="4">
        <f>E24</f>
        <v>186797.8</v>
      </c>
      <c r="F23" s="4">
        <f>F24</f>
        <v>828596.4</v>
      </c>
      <c r="G23" s="4">
        <f>G24</f>
        <v>85000</v>
      </c>
    </row>
    <row r="24" spans="1:7" ht="15.75" customHeight="1">
      <c r="A24" s="5">
        <v>2010401</v>
      </c>
      <c r="B24" s="8" t="s">
        <v>32</v>
      </c>
      <c r="C24" s="4">
        <f t="shared" si="1"/>
        <v>1871579.15</v>
      </c>
      <c r="D24" s="4">
        <v>771184.95</v>
      </c>
      <c r="E24" s="4">
        <v>186797.8</v>
      </c>
      <c r="F24" s="4">
        <v>828596.4</v>
      </c>
      <c r="G24" s="18">
        <v>85000</v>
      </c>
    </row>
    <row r="25" spans="1:7" ht="15.75" customHeight="1">
      <c r="A25" s="5">
        <v>2010402</v>
      </c>
      <c r="B25" s="8" t="s">
        <v>33</v>
      </c>
      <c r="C25" s="4">
        <f t="shared" si="1"/>
        <v>0</v>
      </c>
      <c r="D25" s="4"/>
      <c r="E25" s="4"/>
      <c r="F25" s="4"/>
      <c r="G25" s="18"/>
    </row>
    <row r="26" spans="1:7" ht="15.75" customHeight="1">
      <c r="A26" s="5">
        <v>2010499</v>
      </c>
      <c r="B26" s="8" t="s">
        <v>34</v>
      </c>
      <c r="C26" s="4">
        <f t="shared" si="1"/>
        <v>0</v>
      </c>
      <c r="D26" s="4"/>
      <c r="E26" s="4"/>
      <c r="F26" s="4"/>
      <c r="G26" s="18"/>
    </row>
    <row r="27" spans="1:7" ht="15.75" customHeight="1">
      <c r="A27" s="5">
        <v>20105</v>
      </c>
      <c r="B27" s="7" t="s">
        <v>35</v>
      </c>
      <c r="C27" s="4">
        <f t="shared" si="1"/>
        <v>0</v>
      </c>
      <c r="D27" s="4"/>
      <c r="E27" s="4"/>
      <c r="F27" s="4"/>
      <c r="G27" s="18"/>
    </row>
    <row r="28" spans="1:7" ht="15.75" customHeight="1">
      <c r="A28" s="5">
        <v>2010501</v>
      </c>
      <c r="B28" s="8" t="s">
        <v>36</v>
      </c>
      <c r="C28" s="4">
        <f t="shared" si="1"/>
        <v>0</v>
      </c>
      <c r="D28" s="4"/>
      <c r="E28" s="4"/>
      <c r="F28" s="4"/>
      <c r="G28" s="18"/>
    </row>
    <row r="29" spans="1:7" ht="15.75" customHeight="1">
      <c r="A29" s="5">
        <v>2010550</v>
      </c>
      <c r="B29" s="8" t="s">
        <v>37</v>
      </c>
      <c r="C29" s="4">
        <f t="shared" si="1"/>
        <v>0</v>
      </c>
      <c r="D29" s="4"/>
      <c r="E29" s="4"/>
      <c r="F29" s="4"/>
      <c r="G29" s="18"/>
    </row>
    <row r="30" spans="1:7" ht="15.75" customHeight="1">
      <c r="A30" s="5">
        <v>2010599</v>
      </c>
      <c r="B30" s="8" t="s">
        <v>38</v>
      </c>
      <c r="C30" s="4">
        <f t="shared" si="1"/>
        <v>0</v>
      </c>
      <c r="D30" s="4"/>
      <c r="E30" s="4"/>
      <c r="F30" s="4"/>
      <c r="G30" s="18"/>
    </row>
    <row r="31" spans="1:7" ht="15.75" customHeight="1">
      <c r="A31" s="5">
        <v>20106</v>
      </c>
      <c r="B31" s="7" t="s">
        <v>39</v>
      </c>
      <c r="C31" s="4">
        <f t="shared" si="1"/>
        <v>3423708.92</v>
      </c>
      <c r="D31" s="4">
        <v>1215744.1599999999</v>
      </c>
      <c r="E31" s="4">
        <v>1736196.44</v>
      </c>
      <c r="F31" s="4">
        <v>91768.320000000007</v>
      </c>
      <c r="G31" s="18">
        <v>380000</v>
      </c>
    </row>
    <row r="32" spans="1:7" ht="15.75" customHeight="1">
      <c r="A32" s="5">
        <v>2010601</v>
      </c>
      <c r="B32" s="8" t="s">
        <v>40</v>
      </c>
      <c r="C32" s="4">
        <f t="shared" si="1"/>
        <v>3423708.92</v>
      </c>
      <c r="D32" s="4">
        <v>1215744.1599999999</v>
      </c>
      <c r="E32" s="4">
        <v>1736196.44</v>
      </c>
      <c r="F32" s="4">
        <v>91768.320000000007</v>
      </c>
      <c r="G32" s="18">
        <v>380000</v>
      </c>
    </row>
    <row r="33" spans="1:7" ht="15.75" customHeight="1">
      <c r="A33" s="5">
        <v>2010605</v>
      </c>
      <c r="B33" s="8" t="s">
        <v>41</v>
      </c>
      <c r="C33" s="4">
        <f t="shared" si="1"/>
        <v>0</v>
      </c>
      <c r="D33" s="4"/>
      <c r="E33" s="4"/>
      <c r="F33" s="4"/>
      <c r="G33" s="18"/>
    </row>
    <row r="34" spans="1:7" ht="15.75" customHeight="1">
      <c r="A34" s="5">
        <v>2010608</v>
      </c>
      <c r="B34" s="8" t="s">
        <v>42</v>
      </c>
      <c r="C34" s="4">
        <f t="shared" si="1"/>
        <v>0</v>
      </c>
      <c r="D34" s="4"/>
      <c r="E34" s="4"/>
      <c r="F34" s="4"/>
      <c r="G34" s="18"/>
    </row>
    <row r="35" spans="1:7" ht="15.75" customHeight="1">
      <c r="A35" s="5">
        <v>2010650</v>
      </c>
      <c r="B35" s="8" t="s">
        <v>43</v>
      </c>
      <c r="C35" s="4">
        <f t="shared" si="1"/>
        <v>0</v>
      </c>
      <c r="D35" s="4"/>
      <c r="E35" s="4"/>
      <c r="F35" s="4"/>
      <c r="G35" s="18"/>
    </row>
    <row r="36" spans="1:7" ht="15.75" customHeight="1">
      <c r="A36" s="5">
        <v>2010699</v>
      </c>
      <c r="B36" s="8" t="s">
        <v>44</v>
      </c>
      <c r="C36" s="4">
        <f t="shared" si="1"/>
        <v>0</v>
      </c>
      <c r="D36" s="4"/>
      <c r="E36" s="4"/>
      <c r="F36" s="4"/>
      <c r="G36" s="18"/>
    </row>
    <row r="37" spans="1:7" ht="15.75" customHeight="1">
      <c r="A37" s="5">
        <v>20107</v>
      </c>
      <c r="B37" s="7" t="s">
        <v>45</v>
      </c>
      <c r="C37" s="4">
        <f t="shared" si="1"/>
        <v>0</v>
      </c>
      <c r="D37" s="4"/>
      <c r="E37" s="4"/>
      <c r="F37" s="4"/>
      <c r="G37" s="18"/>
    </row>
    <row r="38" spans="1:7" ht="15.75" customHeight="1">
      <c r="A38" s="5">
        <v>2010799</v>
      </c>
      <c r="B38" s="8" t="s">
        <v>46</v>
      </c>
      <c r="C38" s="4">
        <f t="shared" si="1"/>
        <v>0</v>
      </c>
      <c r="D38" s="4"/>
      <c r="E38" s="4"/>
      <c r="F38" s="4"/>
      <c r="G38" s="18"/>
    </row>
    <row r="39" spans="1:7" ht="15.75" customHeight="1">
      <c r="A39" s="5">
        <v>20108</v>
      </c>
      <c r="B39" s="7" t="s">
        <v>47</v>
      </c>
      <c r="C39" s="4">
        <f t="shared" si="1"/>
        <v>914790.13666666695</v>
      </c>
      <c r="D39" s="4">
        <v>689014.97666666703</v>
      </c>
      <c r="E39" s="4">
        <v>111264.04</v>
      </c>
      <c r="F39" s="4">
        <v>44511.12</v>
      </c>
      <c r="G39" s="18">
        <v>70000</v>
      </c>
    </row>
    <row r="40" spans="1:7" ht="15.75" customHeight="1">
      <c r="A40" s="5">
        <v>2010801</v>
      </c>
      <c r="B40" s="8" t="s">
        <v>48</v>
      </c>
      <c r="C40" s="4">
        <f t="shared" ref="C40:C64" si="2">D40+E40+F40+G40</f>
        <v>914790.13666666695</v>
      </c>
      <c r="D40" s="4">
        <v>689014.97666666703</v>
      </c>
      <c r="E40" s="4">
        <v>111264.04</v>
      </c>
      <c r="F40" s="4">
        <v>44511.12</v>
      </c>
      <c r="G40" s="18">
        <v>70000</v>
      </c>
    </row>
    <row r="41" spans="1:7" ht="15.75" customHeight="1">
      <c r="A41" s="5">
        <v>2010899</v>
      </c>
      <c r="B41" s="8" t="s">
        <v>49</v>
      </c>
      <c r="C41" s="4">
        <f t="shared" si="2"/>
        <v>0</v>
      </c>
      <c r="D41" s="4"/>
      <c r="E41" s="4"/>
      <c r="F41" s="4"/>
      <c r="G41" s="18"/>
    </row>
    <row r="42" spans="1:7" ht="15.75" customHeight="1">
      <c r="A42" s="5">
        <v>20110</v>
      </c>
      <c r="B42" s="7" t="s">
        <v>50</v>
      </c>
      <c r="C42" s="4">
        <f t="shared" si="2"/>
        <v>2816779.16</v>
      </c>
      <c r="D42" s="4">
        <v>951398.92</v>
      </c>
      <c r="E42" s="4">
        <v>299276.56</v>
      </c>
      <c r="F42" s="4">
        <v>70843.679999999993</v>
      </c>
      <c r="G42" s="18">
        <f>1195260+300000</f>
        <v>1495260</v>
      </c>
    </row>
    <row r="43" spans="1:7" ht="15.75" customHeight="1">
      <c r="A43" s="5">
        <v>2011001</v>
      </c>
      <c r="B43" s="7" t="s">
        <v>51</v>
      </c>
      <c r="C43" s="4">
        <f t="shared" si="2"/>
        <v>2816779.16</v>
      </c>
      <c r="D43" s="4">
        <v>951398.92</v>
      </c>
      <c r="E43" s="4">
        <v>299276.56</v>
      </c>
      <c r="F43" s="4">
        <v>70843.679999999993</v>
      </c>
      <c r="G43" s="18">
        <f>1195260+300000</f>
        <v>1495260</v>
      </c>
    </row>
    <row r="44" spans="1:7" ht="15.75" customHeight="1">
      <c r="A44" s="5">
        <v>2011099</v>
      </c>
      <c r="B44" s="8" t="s">
        <v>52</v>
      </c>
      <c r="C44" s="4">
        <f t="shared" si="2"/>
        <v>0</v>
      </c>
      <c r="D44" s="4"/>
      <c r="E44" s="4"/>
      <c r="F44" s="4"/>
      <c r="G44" s="18"/>
    </row>
    <row r="45" spans="1:7" ht="15.75" customHeight="1">
      <c r="A45" s="5">
        <v>20111</v>
      </c>
      <c r="B45" s="7" t="s">
        <v>53</v>
      </c>
      <c r="C45" s="4">
        <f t="shared" si="2"/>
        <v>3622525.96</v>
      </c>
      <c r="D45" s="4">
        <v>2582456.08</v>
      </c>
      <c r="E45" s="4">
        <v>633481.72</v>
      </c>
      <c r="F45" s="4">
        <v>206588.16</v>
      </c>
      <c r="G45" s="18">
        <v>200000</v>
      </c>
    </row>
    <row r="46" spans="1:7" ht="15.75" customHeight="1">
      <c r="A46" s="5">
        <v>2011101</v>
      </c>
      <c r="B46" s="8" t="s">
        <v>54</v>
      </c>
      <c r="C46" s="4">
        <f t="shared" si="2"/>
        <v>3622525.96</v>
      </c>
      <c r="D46" s="4">
        <v>2582456.08</v>
      </c>
      <c r="E46" s="4">
        <v>633481.72</v>
      </c>
      <c r="F46" s="4">
        <v>206588.16</v>
      </c>
      <c r="G46" s="18">
        <v>200000</v>
      </c>
    </row>
    <row r="47" spans="1:7" ht="15.75" customHeight="1">
      <c r="A47" s="5">
        <v>2011199</v>
      </c>
      <c r="B47" s="8" t="s">
        <v>55</v>
      </c>
      <c r="C47" s="4">
        <f t="shared" si="2"/>
        <v>0</v>
      </c>
      <c r="D47" s="4"/>
      <c r="E47" s="4"/>
      <c r="F47" s="4"/>
      <c r="G47" s="18"/>
    </row>
    <row r="48" spans="1:7" ht="15.75" customHeight="1">
      <c r="A48" s="5">
        <v>20113</v>
      </c>
      <c r="B48" s="7" t="s">
        <v>56</v>
      </c>
      <c r="C48" s="4">
        <f t="shared" si="2"/>
        <v>1000000</v>
      </c>
      <c r="D48" s="4"/>
      <c r="E48" s="4"/>
      <c r="F48" s="4"/>
      <c r="G48" s="18">
        <v>1000000</v>
      </c>
    </row>
    <row r="49" spans="1:7" ht="15.75" customHeight="1">
      <c r="A49" s="5">
        <v>2011301</v>
      </c>
      <c r="B49" s="8" t="s">
        <v>57</v>
      </c>
      <c r="C49" s="4">
        <f t="shared" si="2"/>
        <v>0</v>
      </c>
      <c r="D49" s="4"/>
      <c r="E49" s="4"/>
      <c r="F49" s="4"/>
      <c r="G49" s="18"/>
    </row>
    <row r="50" spans="1:7" ht="15.75" customHeight="1">
      <c r="A50" s="5">
        <v>2011302</v>
      </c>
      <c r="B50" s="8" t="s">
        <v>58</v>
      </c>
      <c r="C50" s="4">
        <f t="shared" si="2"/>
        <v>0</v>
      </c>
      <c r="D50" s="4"/>
      <c r="E50" s="4"/>
      <c r="F50" s="4"/>
      <c r="G50" s="18"/>
    </row>
    <row r="51" spans="1:7" ht="15.75" customHeight="1">
      <c r="A51" s="5">
        <v>2011308</v>
      </c>
      <c r="B51" s="8" t="s">
        <v>59</v>
      </c>
      <c r="C51" s="4">
        <f t="shared" si="2"/>
        <v>0</v>
      </c>
      <c r="D51" s="4"/>
      <c r="E51" s="4"/>
      <c r="F51" s="4"/>
      <c r="G51" s="18"/>
    </row>
    <row r="52" spans="1:7" ht="15.75" customHeight="1">
      <c r="A52" s="5">
        <v>2011350</v>
      </c>
      <c r="B52" s="8" t="s">
        <v>60</v>
      </c>
      <c r="C52" s="4">
        <f t="shared" si="2"/>
        <v>0</v>
      </c>
      <c r="D52" s="4"/>
      <c r="E52" s="4"/>
      <c r="F52" s="4"/>
      <c r="G52" s="18"/>
    </row>
    <row r="53" spans="1:7" ht="15.75" customHeight="1">
      <c r="A53" s="5">
        <v>2011399</v>
      </c>
      <c r="B53" s="8" t="s">
        <v>61</v>
      </c>
      <c r="C53" s="4">
        <f t="shared" si="2"/>
        <v>1000000</v>
      </c>
      <c r="D53" s="4"/>
      <c r="E53" s="4"/>
      <c r="F53" s="4"/>
      <c r="G53" s="18">
        <v>1000000</v>
      </c>
    </row>
    <row r="54" spans="1:7" ht="15.75" customHeight="1">
      <c r="A54" s="5">
        <v>20126</v>
      </c>
      <c r="B54" s="7" t="s">
        <v>62</v>
      </c>
      <c r="C54" s="4">
        <f t="shared" si="2"/>
        <v>0</v>
      </c>
      <c r="D54" s="4"/>
      <c r="E54" s="4"/>
      <c r="F54" s="4"/>
      <c r="G54" s="18"/>
    </row>
    <row r="55" spans="1:7" ht="15.75" customHeight="1">
      <c r="A55" s="5">
        <v>2012601</v>
      </c>
      <c r="B55" s="8" t="s">
        <v>63</v>
      </c>
      <c r="C55" s="4">
        <f t="shared" si="2"/>
        <v>0</v>
      </c>
      <c r="D55" s="4"/>
      <c r="E55" s="4"/>
      <c r="F55" s="4"/>
      <c r="G55" s="18"/>
    </row>
    <row r="56" spans="1:7" ht="15.75" customHeight="1">
      <c r="A56" s="5">
        <v>2012604</v>
      </c>
      <c r="B56" s="8" t="s">
        <v>64</v>
      </c>
      <c r="C56" s="4">
        <f t="shared" si="2"/>
        <v>0</v>
      </c>
      <c r="D56" s="4"/>
      <c r="E56" s="4"/>
      <c r="F56" s="4"/>
      <c r="G56" s="18"/>
    </row>
    <row r="57" spans="1:7" ht="15.75" customHeight="1">
      <c r="A57" s="5">
        <v>2012699</v>
      </c>
      <c r="B57" s="8" t="s">
        <v>65</v>
      </c>
      <c r="C57" s="4">
        <f t="shared" si="2"/>
        <v>0</v>
      </c>
      <c r="D57" s="4"/>
      <c r="E57" s="4"/>
      <c r="F57" s="4"/>
      <c r="G57" s="18"/>
    </row>
    <row r="58" spans="1:7" ht="15.75" customHeight="1">
      <c r="A58" s="5">
        <v>20128</v>
      </c>
      <c r="B58" s="7" t="s">
        <v>66</v>
      </c>
      <c r="C58" s="4">
        <f t="shared" si="2"/>
        <v>299487.84999999998</v>
      </c>
      <c r="D58" s="4">
        <v>204804.05</v>
      </c>
      <c r="E58" s="4">
        <v>47832.2</v>
      </c>
      <c r="F58" s="4">
        <v>16851.599999999999</v>
      </c>
      <c r="G58" s="18">
        <v>30000</v>
      </c>
    </row>
    <row r="59" spans="1:7" ht="15.75" customHeight="1">
      <c r="A59" s="5">
        <v>2012801</v>
      </c>
      <c r="B59" s="8" t="s">
        <v>67</v>
      </c>
      <c r="C59" s="4">
        <f t="shared" si="2"/>
        <v>299487.84999999998</v>
      </c>
      <c r="D59" s="4">
        <v>204804.05</v>
      </c>
      <c r="E59" s="4">
        <v>47832.2</v>
      </c>
      <c r="F59" s="4">
        <v>16851.599999999999</v>
      </c>
      <c r="G59" s="18">
        <v>30000</v>
      </c>
    </row>
    <row r="60" spans="1:7" ht="15.75" customHeight="1">
      <c r="A60" s="5">
        <v>2012899</v>
      </c>
      <c r="B60" s="8" t="s">
        <v>68</v>
      </c>
      <c r="C60" s="4">
        <f t="shared" si="2"/>
        <v>0</v>
      </c>
      <c r="D60" s="4"/>
      <c r="E60" s="4"/>
      <c r="F60" s="4"/>
      <c r="G60" s="18"/>
    </row>
    <row r="61" spans="1:7" ht="15.75" customHeight="1">
      <c r="A61" s="5">
        <v>20129</v>
      </c>
      <c r="B61" s="7" t="s">
        <v>69</v>
      </c>
      <c r="C61" s="4">
        <f t="shared" si="2"/>
        <v>768875.91</v>
      </c>
      <c r="D61" s="4">
        <v>448670.05</v>
      </c>
      <c r="E61" s="4">
        <v>134058.26</v>
      </c>
      <c r="F61" s="4">
        <v>36147.599999999999</v>
      </c>
      <c r="G61" s="18">
        <v>150000</v>
      </c>
    </row>
    <row r="62" spans="1:7" ht="15.75" customHeight="1">
      <c r="A62" s="5">
        <v>2012901</v>
      </c>
      <c r="B62" s="8" t="s">
        <v>70</v>
      </c>
      <c r="C62" s="4">
        <f t="shared" si="2"/>
        <v>768875.91</v>
      </c>
      <c r="D62" s="4">
        <v>448670.05</v>
      </c>
      <c r="E62" s="4">
        <v>134058.26</v>
      </c>
      <c r="F62" s="4">
        <v>36147.599999999999</v>
      </c>
      <c r="G62" s="18">
        <v>150000</v>
      </c>
    </row>
    <row r="63" spans="1:7" ht="15.75" customHeight="1">
      <c r="A63" s="5">
        <v>2012999</v>
      </c>
      <c r="B63" s="8" t="s">
        <v>71</v>
      </c>
      <c r="C63" s="4">
        <f t="shared" si="2"/>
        <v>0</v>
      </c>
      <c r="D63" s="4"/>
      <c r="E63" s="4"/>
      <c r="F63" s="4"/>
      <c r="G63" s="18"/>
    </row>
    <row r="64" spans="1:7" ht="15.75" customHeight="1">
      <c r="A64" s="5">
        <v>20131</v>
      </c>
      <c r="B64" s="7" t="s">
        <v>72</v>
      </c>
      <c r="C64" s="4">
        <f t="shared" si="2"/>
        <v>24937911.41</v>
      </c>
      <c r="D64" s="4">
        <v>4351715.29</v>
      </c>
      <c r="E64" s="4">
        <v>2180890</v>
      </c>
      <c r="F64" s="4">
        <v>1413306.12</v>
      </c>
      <c r="G64" s="18">
        <f>1992000+12000000+3000000</f>
        <v>16992000</v>
      </c>
    </row>
    <row r="65" spans="1:7" ht="15.75" customHeight="1">
      <c r="A65" s="5">
        <v>2013101</v>
      </c>
      <c r="B65" s="8" t="s">
        <v>73</v>
      </c>
      <c r="C65" s="4">
        <f t="shared" ref="C65:C128" si="3">D65+E65+F65+G65</f>
        <v>24937911.41</v>
      </c>
      <c r="D65" s="4">
        <v>4351715.29</v>
      </c>
      <c r="E65" s="4">
        <v>2180890</v>
      </c>
      <c r="F65" s="4">
        <v>1413306.12</v>
      </c>
      <c r="G65" s="18">
        <f>1992000+12000000+3000000</f>
        <v>16992000</v>
      </c>
    </row>
    <row r="66" spans="1:7" ht="15.75" customHeight="1">
      <c r="A66" s="5">
        <v>2013105</v>
      </c>
      <c r="B66" s="8" t="s">
        <v>74</v>
      </c>
      <c r="C66" s="4">
        <f t="shared" si="3"/>
        <v>0</v>
      </c>
      <c r="D66" s="4"/>
      <c r="E66" s="4"/>
      <c r="F66" s="4"/>
      <c r="G66" s="18"/>
    </row>
    <row r="67" spans="1:7" ht="15.75" customHeight="1">
      <c r="A67" s="5">
        <v>2013199</v>
      </c>
      <c r="B67" s="8" t="s">
        <v>75</v>
      </c>
      <c r="C67" s="4">
        <f t="shared" si="3"/>
        <v>0</v>
      </c>
      <c r="D67" s="4"/>
      <c r="E67" s="4"/>
      <c r="F67" s="4"/>
      <c r="G67" s="18"/>
    </row>
    <row r="68" spans="1:7" ht="15.75" customHeight="1">
      <c r="A68" s="5">
        <v>20132</v>
      </c>
      <c r="B68" s="7" t="s">
        <v>76</v>
      </c>
      <c r="C68" s="4">
        <f t="shared" si="3"/>
        <v>0</v>
      </c>
      <c r="D68" s="4"/>
      <c r="E68" s="4"/>
      <c r="F68" s="4"/>
      <c r="G68" s="18"/>
    </row>
    <row r="69" spans="1:7" ht="15.75" customHeight="1">
      <c r="A69" s="5">
        <v>2013201</v>
      </c>
      <c r="B69" s="8" t="s">
        <v>77</v>
      </c>
      <c r="C69" s="4">
        <f t="shared" si="3"/>
        <v>0</v>
      </c>
      <c r="D69" s="4"/>
      <c r="E69" s="4"/>
      <c r="F69" s="4"/>
      <c r="G69" s="18"/>
    </row>
    <row r="70" spans="1:7" ht="15.75" customHeight="1">
      <c r="A70" s="5">
        <v>2013299</v>
      </c>
      <c r="B70" s="8" t="s">
        <v>78</v>
      </c>
      <c r="C70" s="4">
        <f t="shared" si="3"/>
        <v>0</v>
      </c>
      <c r="D70" s="4"/>
      <c r="E70" s="4"/>
      <c r="F70" s="4"/>
      <c r="G70" s="18"/>
    </row>
    <row r="71" spans="1:7" ht="15.75" customHeight="1">
      <c r="A71" s="5">
        <v>20133</v>
      </c>
      <c r="B71" s="7" t="s">
        <v>79</v>
      </c>
      <c r="C71" s="4">
        <f t="shared" si="3"/>
        <v>0</v>
      </c>
      <c r="D71" s="4"/>
      <c r="E71" s="4"/>
      <c r="F71" s="4"/>
      <c r="G71" s="18"/>
    </row>
    <row r="72" spans="1:7" ht="15.75" customHeight="1">
      <c r="A72" s="5">
        <v>2013301</v>
      </c>
      <c r="B72" s="8" t="s">
        <v>80</v>
      </c>
      <c r="C72" s="4">
        <f t="shared" si="3"/>
        <v>0</v>
      </c>
      <c r="D72" s="4"/>
      <c r="E72" s="4"/>
      <c r="F72" s="4"/>
      <c r="G72" s="18"/>
    </row>
    <row r="73" spans="1:7" ht="15.75" customHeight="1">
      <c r="A73" s="5">
        <v>2013399</v>
      </c>
      <c r="B73" s="8" t="s">
        <v>81</v>
      </c>
      <c r="C73" s="4">
        <f t="shared" si="3"/>
        <v>0</v>
      </c>
      <c r="D73" s="4"/>
      <c r="E73" s="4"/>
      <c r="F73" s="4"/>
      <c r="G73" s="18"/>
    </row>
    <row r="74" spans="1:7" ht="15.75" customHeight="1">
      <c r="A74" s="5">
        <v>20134</v>
      </c>
      <c r="B74" s="7" t="s">
        <v>82</v>
      </c>
      <c r="C74" s="4">
        <f t="shared" si="3"/>
        <v>971417.97</v>
      </c>
      <c r="D74" s="4">
        <v>342384.81</v>
      </c>
      <c r="E74" s="4">
        <v>101442.04</v>
      </c>
      <c r="F74" s="4">
        <v>27591.119999999999</v>
      </c>
      <c r="G74" s="18">
        <v>500000</v>
      </c>
    </row>
    <row r="75" spans="1:7" ht="15.75" customHeight="1">
      <c r="A75" s="5">
        <v>2013401</v>
      </c>
      <c r="B75" s="8" t="s">
        <v>83</v>
      </c>
      <c r="C75" s="4">
        <f t="shared" si="3"/>
        <v>971417.97</v>
      </c>
      <c r="D75" s="4">
        <v>342384.81</v>
      </c>
      <c r="E75" s="4">
        <v>101442.04</v>
      </c>
      <c r="F75" s="4">
        <v>27591.119999999999</v>
      </c>
      <c r="G75" s="18">
        <v>500000</v>
      </c>
    </row>
    <row r="76" spans="1:7" ht="15.75" customHeight="1">
      <c r="A76" s="5">
        <v>2013499</v>
      </c>
      <c r="B76" s="8" t="s">
        <v>84</v>
      </c>
      <c r="C76" s="4">
        <f t="shared" si="3"/>
        <v>0</v>
      </c>
      <c r="D76" s="4"/>
      <c r="E76" s="4"/>
      <c r="F76" s="4"/>
      <c r="G76" s="18"/>
    </row>
    <row r="77" spans="1:7" ht="15.75" customHeight="1">
      <c r="A77" s="5">
        <v>20136</v>
      </c>
      <c r="B77" s="7" t="s">
        <v>85</v>
      </c>
      <c r="C77" s="4">
        <f t="shared" si="3"/>
        <v>0</v>
      </c>
      <c r="D77" s="4"/>
      <c r="E77" s="4"/>
      <c r="F77" s="4"/>
      <c r="G77" s="18"/>
    </row>
    <row r="78" spans="1:7" ht="15.75" customHeight="1">
      <c r="A78" s="5">
        <v>2013601</v>
      </c>
      <c r="B78" s="8" t="s">
        <v>86</v>
      </c>
      <c r="C78" s="4">
        <f t="shared" si="3"/>
        <v>0</v>
      </c>
      <c r="D78" s="4"/>
      <c r="E78" s="4"/>
      <c r="F78" s="4"/>
      <c r="G78" s="18"/>
    </row>
    <row r="79" spans="1:7" ht="15.75" customHeight="1">
      <c r="A79" s="5">
        <v>2013699</v>
      </c>
      <c r="B79" s="8" t="s">
        <v>87</v>
      </c>
      <c r="C79" s="4">
        <f t="shared" si="3"/>
        <v>0</v>
      </c>
      <c r="D79" s="4"/>
      <c r="E79" s="4"/>
      <c r="F79" s="4"/>
      <c r="G79" s="18"/>
    </row>
    <row r="80" spans="1:7" ht="15.75" customHeight="1">
      <c r="A80" s="5">
        <v>20138</v>
      </c>
      <c r="B80" s="7" t="s">
        <v>88</v>
      </c>
      <c r="C80" s="4">
        <f t="shared" si="3"/>
        <v>2292431.94</v>
      </c>
      <c r="D80" s="4">
        <v>1459102.62</v>
      </c>
      <c r="E80" s="4">
        <v>314571.08</v>
      </c>
      <c r="F80" s="4">
        <v>118758.24</v>
      </c>
      <c r="G80" s="18">
        <v>400000</v>
      </c>
    </row>
    <row r="81" spans="1:7" ht="15.75" customHeight="1">
      <c r="A81" s="5">
        <v>2013801</v>
      </c>
      <c r="B81" s="8" t="s">
        <v>89</v>
      </c>
      <c r="C81" s="4">
        <f t="shared" si="3"/>
        <v>2292431.94</v>
      </c>
      <c r="D81" s="4">
        <v>1459102.62</v>
      </c>
      <c r="E81" s="4">
        <v>314571.08</v>
      </c>
      <c r="F81" s="4">
        <v>118758.24</v>
      </c>
      <c r="G81" s="18">
        <v>400000</v>
      </c>
    </row>
    <row r="82" spans="1:7" ht="15.75" customHeight="1">
      <c r="A82" s="5">
        <v>2013804</v>
      </c>
      <c r="B82" s="8" t="s">
        <v>90</v>
      </c>
      <c r="C82" s="4">
        <f t="shared" si="3"/>
        <v>0</v>
      </c>
      <c r="D82" s="4"/>
      <c r="E82" s="4"/>
      <c r="F82" s="4"/>
      <c r="G82" s="18"/>
    </row>
    <row r="83" spans="1:7" ht="15.75" customHeight="1">
      <c r="A83" s="5">
        <v>2013805</v>
      </c>
      <c r="B83" s="8" t="s">
        <v>91</v>
      </c>
      <c r="C83" s="4">
        <f t="shared" si="3"/>
        <v>0</v>
      </c>
      <c r="D83" s="4"/>
      <c r="E83" s="4"/>
      <c r="F83" s="4"/>
      <c r="G83" s="18"/>
    </row>
    <row r="84" spans="1:7" ht="15.75" customHeight="1">
      <c r="A84" s="5">
        <v>2013812</v>
      </c>
      <c r="B84" s="8" t="s">
        <v>92</v>
      </c>
      <c r="C84" s="4">
        <f t="shared" si="3"/>
        <v>0</v>
      </c>
      <c r="D84" s="4"/>
      <c r="E84" s="4"/>
      <c r="F84" s="4"/>
      <c r="G84" s="18"/>
    </row>
    <row r="85" spans="1:7" ht="15.75" customHeight="1">
      <c r="A85" s="5">
        <v>2013899</v>
      </c>
      <c r="B85" s="8" t="s">
        <v>93</v>
      </c>
      <c r="C85" s="4">
        <f t="shared" si="3"/>
        <v>0</v>
      </c>
      <c r="D85" s="4"/>
      <c r="E85" s="4"/>
      <c r="F85" s="4"/>
      <c r="G85" s="18"/>
    </row>
    <row r="86" spans="1:7" ht="15.75" customHeight="1">
      <c r="A86" s="5">
        <v>20199</v>
      </c>
      <c r="B86" s="7" t="s">
        <v>94</v>
      </c>
      <c r="C86" s="4">
        <f t="shared" si="3"/>
        <v>653670.54</v>
      </c>
      <c r="D86" s="4">
        <v>156288.18</v>
      </c>
      <c r="E86" s="4">
        <v>35623</v>
      </c>
      <c r="F86" s="4">
        <v>33059.360000000001</v>
      </c>
      <c r="G86" s="18">
        <f>140000+288700</f>
        <v>428700</v>
      </c>
    </row>
    <row r="87" spans="1:7" ht="15.75" customHeight="1">
      <c r="A87" s="5">
        <v>2019999</v>
      </c>
      <c r="B87" s="8" t="s">
        <v>94</v>
      </c>
      <c r="C87" s="4">
        <f t="shared" si="3"/>
        <v>653670.54</v>
      </c>
      <c r="D87" s="4">
        <v>156288.18</v>
      </c>
      <c r="E87" s="4">
        <v>35623</v>
      </c>
      <c r="F87" s="4">
        <v>33059.360000000001</v>
      </c>
      <c r="G87" s="18">
        <f>140000+288700</f>
        <v>428700</v>
      </c>
    </row>
    <row r="88" spans="1:7" ht="15.75" customHeight="1">
      <c r="A88" s="5">
        <v>204</v>
      </c>
      <c r="B88" s="6" t="s">
        <v>95</v>
      </c>
      <c r="C88" s="4">
        <f t="shared" si="3"/>
        <v>11052788.15</v>
      </c>
      <c r="D88" s="4">
        <v>773069.95</v>
      </c>
      <c r="E88" s="4">
        <v>166073.79999999999</v>
      </c>
      <c r="F88" s="4">
        <v>63644.4</v>
      </c>
      <c r="G88" s="18">
        <f>G91+G98</f>
        <v>10050000</v>
      </c>
    </row>
    <row r="89" spans="1:7" ht="15.75" customHeight="1">
      <c r="A89" s="5">
        <v>20401</v>
      </c>
      <c r="B89" s="7" t="s">
        <v>96</v>
      </c>
      <c r="C89" s="4">
        <f t="shared" si="3"/>
        <v>0</v>
      </c>
      <c r="D89" s="4"/>
      <c r="E89" s="4"/>
      <c r="F89" s="4"/>
      <c r="G89" s="18"/>
    </row>
    <row r="90" spans="1:7" ht="15.75" customHeight="1">
      <c r="A90" s="5">
        <v>2040101</v>
      </c>
      <c r="B90" s="8" t="s">
        <v>96</v>
      </c>
      <c r="C90" s="4">
        <f t="shared" si="3"/>
        <v>0</v>
      </c>
      <c r="D90" s="4"/>
      <c r="E90" s="4"/>
      <c r="F90" s="4"/>
      <c r="G90" s="18"/>
    </row>
    <row r="91" spans="1:7" ht="15.75" customHeight="1">
      <c r="A91" s="5">
        <v>20402</v>
      </c>
      <c r="B91" s="7" t="s">
        <v>97</v>
      </c>
      <c r="C91" s="4">
        <f t="shared" si="3"/>
        <v>10000000</v>
      </c>
      <c r="D91" s="4"/>
      <c r="E91" s="4"/>
      <c r="F91" s="4"/>
      <c r="G91" s="18">
        <v>10000000</v>
      </c>
    </row>
    <row r="92" spans="1:7" ht="15.75" customHeight="1">
      <c r="A92" s="5">
        <v>2040201</v>
      </c>
      <c r="B92" s="8" t="s">
        <v>98</v>
      </c>
      <c r="C92" s="4">
        <f t="shared" si="3"/>
        <v>0</v>
      </c>
      <c r="D92" s="4"/>
      <c r="E92" s="4"/>
      <c r="F92" s="4"/>
      <c r="G92" s="18"/>
    </row>
    <row r="93" spans="1:7" ht="15.75" customHeight="1">
      <c r="A93" s="5">
        <v>2040299</v>
      </c>
      <c r="B93" s="8" t="s">
        <v>99</v>
      </c>
      <c r="C93" s="4">
        <f t="shared" si="3"/>
        <v>10000000</v>
      </c>
      <c r="D93" s="4"/>
      <c r="E93" s="4"/>
      <c r="F93" s="4"/>
      <c r="G93" s="18">
        <v>10000000</v>
      </c>
    </row>
    <row r="94" spans="1:7" ht="15.75" customHeight="1">
      <c r="A94" s="5">
        <v>20404</v>
      </c>
      <c r="B94" s="7" t="s">
        <v>100</v>
      </c>
      <c r="C94" s="4">
        <f t="shared" si="3"/>
        <v>0</v>
      </c>
      <c r="D94" s="4"/>
      <c r="E94" s="4"/>
      <c r="F94" s="4"/>
      <c r="G94" s="18"/>
    </row>
    <row r="95" spans="1:7" ht="15.75" customHeight="1">
      <c r="A95" s="5">
        <v>2040499</v>
      </c>
      <c r="B95" s="8" t="s">
        <v>101</v>
      </c>
      <c r="C95" s="4">
        <f t="shared" si="3"/>
        <v>0</v>
      </c>
      <c r="D95" s="4"/>
      <c r="E95" s="4"/>
      <c r="F95" s="4"/>
      <c r="G95" s="18"/>
    </row>
    <row r="96" spans="1:7" ht="15.75" customHeight="1">
      <c r="A96" s="5">
        <v>20405</v>
      </c>
      <c r="B96" s="7" t="s">
        <v>102</v>
      </c>
      <c r="C96" s="4">
        <f t="shared" si="3"/>
        <v>0</v>
      </c>
      <c r="D96" s="4"/>
      <c r="E96" s="4"/>
      <c r="F96" s="4"/>
      <c r="G96" s="18"/>
    </row>
    <row r="97" spans="1:7" ht="15.75" customHeight="1">
      <c r="A97" s="5">
        <v>2040599</v>
      </c>
      <c r="B97" s="8" t="s">
        <v>103</v>
      </c>
      <c r="C97" s="4">
        <f t="shared" si="3"/>
        <v>0</v>
      </c>
      <c r="D97" s="4"/>
      <c r="E97" s="4"/>
      <c r="F97" s="4"/>
      <c r="G97" s="18"/>
    </row>
    <row r="98" spans="1:7" ht="15.75" customHeight="1">
      <c r="A98" s="5">
        <v>20406</v>
      </c>
      <c r="B98" s="7" t="s">
        <v>104</v>
      </c>
      <c r="C98" s="4">
        <f t="shared" si="3"/>
        <v>1052788.1499999999</v>
      </c>
      <c r="D98" s="4">
        <v>773069.95</v>
      </c>
      <c r="E98" s="4">
        <v>166073.79999999999</v>
      </c>
      <c r="F98" s="4">
        <v>63644.4</v>
      </c>
      <c r="G98" s="18">
        <v>50000</v>
      </c>
    </row>
    <row r="99" spans="1:7" ht="15.75" customHeight="1">
      <c r="A99" s="5">
        <v>2040601</v>
      </c>
      <c r="B99" s="8" t="s">
        <v>105</v>
      </c>
      <c r="C99" s="4">
        <f t="shared" si="3"/>
        <v>1052788.1499999999</v>
      </c>
      <c r="D99" s="4">
        <v>773069.95</v>
      </c>
      <c r="E99" s="4">
        <v>166073.79999999999</v>
      </c>
      <c r="F99" s="4">
        <v>63644.4</v>
      </c>
      <c r="G99" s="18">
        <v>50000</v>
      </c>
    </row>
    <row r="100" spans="1:7" ht="15.75" customHeight="1">
      <c r="A100" s="5">
        <v>2040605</v>
      </c>
      <c r="B100" s="8" t="s">
        <v>106</v>
      </c>
      <c r="C100" s="4">
        <f t="shared" si="3"/>
        <v>0</v>
      </c>
      <c r="D100" s="4"/>
      <c r="E100" s="4"/>
      <c r="F100" s="4"/>
      <c r="G100" s="18"/>
    </row>
    <row r="101" spans="1:7" ht="15.75" customHeight="1">
      <c r="A101" s="5">
        <v>2040607</v>
      </c>
      <c r="B101" s="8" t="s">
        <v>107</v>
      </c>
      <c r="C101" s="4">
        <f t="shared" si="3"/>
        <v>0</v>
      </c>
      <c r="D101" s="4"/>
      <c r="E101" s="4"/>
      <c r="F101" s="4"/>
      <c r="G101" s="18"/>
    </row>
    <row r="102" spans="1:7" ht="15.75" customHeight="1">
      <c r="A102" s="5">
        <v>2040610</v>
      </c>
      <c r="B102" s="8" t="s">
        <v>108</v>
      </c>
      <c r="C102" s="4">
        <f t="shared" si="3"/>
        <v>0</v>
      </c>
      <c r="D102" s="4"/>
      <c r="E102" s="4"/>
      <c r="F102" s="4"/>
      <c r="G102" s="18"/>
    </row>
    <row r="103" spans="1:7" ht="15.75" customHeight="1">
      <c r="A103" s="5">
        <v>2040699</v>
      </c>
      <c r="B103" s="8" t="s">
        <v>109</v>
      </c>
      <c r="C103" s="4">
        <f t="shared" si="3"/>
        <v>0</v>
      </c>
      <c r="D103" s="4"/>
      <c r="E103" s="4"/>
      <c r="F103" s="4"/>
      <c r="G103" s="18"/>
    </row>
    <row r="104" spans="1:7" ht="15.75" customHeight="1">
      <c r="A104" s="5">
        <v>20499</v>
      </c>
      <c r="B104" s="7" t="s">
        <v>110</v>
      </c>
      <c r="C104" s="4">
        <f t="shared" si="3"/>
        <v>0</v>
      </c>
      <c r="D104" s="4"/>
      <c r="E104" s="4"/>
      <c r="F104" s="4"/>
      <c r="G104" s="18"/>
    </row>
    <row r="105" spans="1:7" ht="15.75" customHeight="1">
      <c r="A105" s="5">
        <v>2049901</v>
      </c>
      <c r="B105" s="8" t="s">
        <v>110</v>
      </c>
      <c r="C105" s="4">
        <f t="shared" si="3"/>
        <v>0</v>
      </c>
      <c r="D105" s="4"/>
      <c r="E105" s="4"/>
      <c r="F105" s="4"/>
      <c r="G105" s="18"/>
    </row>
    <row r="106" spans="1:7" ht="15.75" customHeight="1">
      <c r="A106" s="5">
        <v>205</v>
      </c>
      <c r="B106" s="6" t="s">
        <v>4</v>
      </c>
      <c r="C106" s="4">
        <f t="shared" si="3"/>
        <v>198586169.7676</v>
      </c>
      <c r="D106" s="4">
        <f>D107+D110</f>
        <v>122293935.37100001</v>
      </c>
      <c r="E106" s="4">
        <f>E107+E110</f>
        <v>9591308.7280000001</v>
      </c>
      <c r="F106" s="4">
        <f>F107+F110</f>
        <v>19291568.6686</v>
      </c>
      <c r="G106" s="4">
        <f>G107+G110</f>
        <v>47409357</v>
      </c>
    </row>
    <row r="107" spans="1:7" ht="15.75" customHeight="1">
      <c r="A107" s="5">
        <v>20501</v>
      </c>
      <c r="B107" s="7" t="s">
        <v>111</v>
      </c>
      <c r="C107" s="4">
        <f t="shared" si="3"/>
        <v>52510428.903200001</v>
      </c>
      <c r="D107" s="4">
        <f>D108</f>
        <v>1900104.7420000001</v>
      </c>
      <c r="E107" s="4">
        <f>E108</f>
        <v>277073.728</v>
      </c>
      <c r="F107" s="4">
        <f>F108</f>
        <v>2923893.4331999999</v>
      </c>
      <c r="G107" s="4">
        <f>G108</f>
        <v>47409357</v>
      </c>
    </row>
    <row r="108" spans="1:7" ht="15.75" customHeight="1">
      <c r="A108" s="5">
        <v>2050101</v>
      </c>
      <c r="B108" s="8" t="s">
        <v>112</v>
      </c>
      <c r="C108" s="4">
        <f t="shared" si="3"/>
        <v>52510428.903200001</v>
      </c>
      <c r="D108" s="4">
        <v>1900104.7420000001</v>
      </c>
      <c r="E108" s="4">
        <v>277073.728</v>
      </c>
      <c r="F108" s="4">
        <v>2923893.4331999999</v>
      </c>
      <c r="G108" s="18">
        <f>95000+47314357</f>
        <v>47409357</v>
      </c>
    </row>
    <row r="109" spans="1:7" ht="15.75" customHeight="1">
      <c r="A109" s="5">
        <v>2050199</v>
      </c>
      <c r="B109" s="8" t="s">
        <v>113</v>
      </c>
      <c r="C109" s="4">
        <f t="shared" si="3"/>
        <v>0</v>
      </c>
      <c r="D109" s="4"/>
      <c r="E109" s="4"/>
      <c r="F109" s="4"/>
      <c r="G109" s="18"/>
    </row>
    <row r="110" spans="1:7" ht="15.75" customHeight="1">
      <c r="A110" s="5">
        <v>20502</v>
      </c>
      <c r="B110" s="7" t="s">
        <v>114</v>
      </c>
      <c r="C110" s="4">
        <f t="shared" si="3"/>
        <v>146075740.8644</v>
      </c>
      <c r="D110" s="4">
        <f>D112+D113</f>
        <v>120393830.62899999</v>
      </c>
      <c r="E110" s="4">
        <f>E112+E113</f>
        <v>9314235</v>
      </c>
      <c r="F110" s="4">
        <f>F112+F113</f>
        <v>16367675.235400001</v>
      </c>
      <c r="G110" s="4">
        <f>G112+G113</f>
        <v>0</v>
      </c>
    </row>
    <row r="111" spans="1:7" ht="15.75" customHeight="1">
      <c r="A111" s="5">
        <v>2050201</v>
      </c>
      <c r="B111" s="8" t="s">
        <v>115</v>
      </c>
      <c r="C111" s="4">
        <f t="shared" si="3"/>
        <v>0</v>
      </c>
      <c r="D111" s="4"/>
      <c r="E111" s="4"/>
      <c r="F111" s="4"/>
      <c r="G111" s="18"/>
    </row>
    <row r="112" spans="1:7" ht="15.75" customHeight="1">
      <c r="A112" s="5">
        <v>2050202</v>
      </c>
      <c r="B112" s="8" t="s">
        <v>116</v>
      </c>
      <c r="C112" s="4">
        <f t="shared" si="3"/>
        <v>81764590.221399993</v>
      </c>
      <c r="D112" s="4">
        <v>66306648.298</v>
      </c>
      <c r="E112" s="4">
        <v>5392928</v>
      </c>
      <c r="F112" s="4">
        <v>10065013.9234</v>
      </c>
      <c r="G112" s="18">
        <v>0</v>
      </c>
    </row>
    <row r="113" spans="1:7" ht="15.75" customHeight="1">
      <c r="A113" s="5">
        <v>2050203</v>
      </c>
      <c r="B113" s="8" t="s">
        <v>117</v>
      </c>
      <c r="C113" s="4">
        <f t="shared" si="3"/>
        <v>64311150.642999999</v>
      </c>
      <c r="D113" s="4">
        <v>54087182.331</v>
      </c>
      <c r="E113" s="4">
        <v>3921307</v>
      </c>
      <c r="F113" s="4">
        <v>6302661.3119999999</v>
      </c>
      <c r="G113" s="18">
        <v>0</v>
      </c>
    </row>
    <row r="114" spans="1:7" ht="15.75" customHeight="1">
      <c r="A114" s="5">
        <v>2050204</v>
      </c>
      <c r="B114" s="8" t="s">
        <v>118</v>
      </c>
      <c r="C114" s="4">
        <f t="shared" si="3"/>
        <v>0</v>
      </c>
      <c r="D114" s="4"/>
      <c r="E114" s="4"/>
      <c r="F114" s="4"/>
      <c r="G114" s="18"/>
    </row>
    <row r="115" spans="1:7" ht="15.75" customHeight="1">
      <c r="A115" s="5">
        <v>2050299</v>
      </c>
      <c r="B115" s="8" t="s">
        <v>119</v>
      </c>
      <c r="C115" s="4">
        <f t="shared" si="3"/>
        <v>0</v>
      </c>
      <c r="D115" s="4"/>
      <c r="E115" s="4"/>
      <c r="F115" s="4"/>
      <c r="G115" s="18"/>
    </row>
    <row r="116" spans="1:7" ht="15.75" customHeight="1">
      <c r="A116" s="5">
        <v>20503</v>
      </c>
      <c r="B116" s="7" t="s">
        <v>120</v>
      </c>
      <c r="C116" s="4">
        <f t="shared" si="3"/>
        <v>0</v>
      </c>
      <c r="D116" s="4"/>
      <c r="E116" s="4"/>
      <c r="F116" s="4"/>
      <c r="G116" s="18"/>
    </row>
    <row r="117" spans="1:7" ht="15.75" customHeight="1">
      <c r="A117" s="5">
        <v>2050302</v>
      </c>
      <c r="B117" s="8" t="s">
        <v>121</v>
      </c>
      <c r="C117" s="4">
        <f t="shared" si="3"/>
        <v>0</v>
      </c>
      <c r="D117" s="4"/>
      <c r="E117" s="4"/>
      <c r="F117" s="4"/>
      <c r="G117" s="18"/>
    </row>
    <row r="118" spans="1:7" ht="15.75" customHeight="1">
      <c r="A118" s="5">
        <v>20507</v>
      </c>
      <c r="B118" s="7" t="s">
        <v>122</v>
      </c>
      <c r="C118" s="4">
        <f t="shared" si="3"/>
        <v>0</v>
      </c>
      <c r="D118" s="4"/>
      <c r="E118" s="4"/>
      <c r="F118" s="4"/>
      <c r="G118" s="18"/>
    </row>
    <row r="119" spans="1:7" ht="15.75" customHeight="1">
      <c r="A119" s="5">
        <v>2050701</v>
      </c>
      <c r="B119" s="8" t="s">
        <v>123</v>
      </c>
      <c r="C119" s="4">
        <f t="shared" si="3"/>
        <v>0</v>
      </c>
      <c r="D119" s="4"/>
      <c r="E119" s="4"/>
      <c r="F119" s="4"/>
      <c r="G119" s="18"/>
    </row>
    <row r="120" spans="1:7" ht="15.75" customHeight="1">
      <c r="A120" s="5">
        <v>20508</v>
      </c>
      <c r="B120" s="7" t="s">
        <v>124</v>
      </c>
      <c r="C120" s="4">
        <f t="shared" si="3"/>
        <v>0</v>
      </c>
      <c r="D120" s="4"/>
      <c r="E120" s="4"/>
      <c r="F120" s="4"/>
      <c r="G120" s="18"/>
    </row>
    <row r="121" spans="1:7" ht="15.75" customHeight="1">
      <c r="A121" s="5">
        <v>2050801</v>
      </c>
      <c r="B121" s="8" t="s">
        <v>125</v>
      </c>
      <c r="C121" s="4">
        <f t="shared" si="3"/>
        <v>0</v>
      </c>
      <c r="D121" s="4"/>
      <c r="E121" s="4"/>
      <c r="F121" s="4"/>
      <c r="G121" s="18"/>
    </row>
    <row r="122" spans="1:7" ht="15.75" customHeight="1">
      <c r="A122" s="5">
        <v>2050802</v>
      </c>
      <c r="B122" s="8" t="s">
        <v>126</v>
      </c>
      <c r="C122" s="4">
        <f t="shared" si="3"/>
        <v>0</v>
      </c>
      <c r="D122" s="4"/>
      <c r="E122" s="4"/>
      <c r="F122" s="4"/>
      <c r="G122" s="18"/>
    </row>
    <row r="123" spans="1:7" ht="15.75" customHeight="1">
      <c r="A123" s="5">
        <v>2050899</v>
      </c>
      <c r="B123" s="8" t="s">
        <v>127</v>
      </c>
      <c r="C123" s="4">
        <f t="shared" si="3"/>
        <v>0</v>
      </c>
      <c r="D123" s="4"/>
      <c r="E123" s="4"/>
      <c r="F123" s="4"/>
      <c r="G123" s="18"/>
    </row>
    <row r="124" spans="1:7" ht="15.75" customHeight="1">
      <c r="A124" s="5">
        <v>20599</v>
      </c>
      <c r="B124" s="7" t="s">
        <v>128</v>
      </c>
      <c r="C124" s="4">
        <f t="shared" si="3"/>
        <v>0</v>
      </c>
      <c r="D124" s="4"/>
      <c r="E124" s="4"/>
      <c r="F124" s="4"/>
      <c r="G124" s="18"/>
    </row>
    <row r="125" spans="1:7" ht="15.75" customHeight="1">
      <c r="A125" s="5">
        <v>2059999</v>
      </c>
      <c r="B125" s="8" t="s">
        <v>128</v>
      </c>
      <c r="C125" s="4">
        <f t="shared" si="3"/>
        <v>0</v>
      </c>
      <c r="D125" s="4"/>
      <c r="E125" s="4"/>
      <c r="F125" s="4"/>
      <c r="G125" s="18"/>
    </row>
    <row r="126" spans="1:7" ht="15.75" customHeight="1">
      <c r="A126" s="5">
        <v>206</v>
      </c>
      <c r="B126" s="6" t="s">
        <v>129</v>
      </c>
      <c r="C126" s="4">
        <f t="shared" si="3"/>
        <v>11693635.27</v>
      </c>
      <c r="D126" s="4">
        <v>441759.71</v>
      </c>
      <c r="E126" s="4">
        <v>115867.64</v>
      </c>
      <c r="F126" s="4">
        <v>36007.919999999998</v>
      </c>
      <c r="G126" s="18">
        <v>11100000</v>
      </c>
    </row>
    <row r="127" spans="1:7" ht="15.75" customHeight="1">
      <c r="A127" s="5">
        <v>20601</v>
      </c>
      <c r="B127" s="7" t="s">
        <v>130</v>
      </c>
      <c r="C127" s="4">
        <f t="shared" si="3"/>
        <v>11693635.27</v>
      </c>
      <c r="D127" s="4">
        <v>441759.71</v>
      </c>
      <c r="E127" s="4">
        <v>115867.64</v>
      </c>
      <c r="F127" s="4">
        <v>36007.919999999998</v>
      </c>
      <c r="G127" s="18">
        <v>11100000</v>
      </c>
    </row>
    <row r="128" spans="1:7" ht="15.75" customHeight="1">
      <c r="A128" s="5">
        <v>2060101</v>
      </c>
      <c r="B128" s="8" t="s">
        <v>131</v>
      </c>
      <c r="C128" s="4">
        <f t="shared" si="3"/>
        <v>11693635.27</v>
      </c>
      <c r="D128" s="4">
        <v>441759.71</v>
      </c>
      <c r="E128" s="4">
        <v>115867.64</v>
      </c>
      <c r="F128" s="4">
        <v>36007.919999999998</v>
      </c>
      <c r="G128" s="18">
        <v>11100000</v>
      </c>
    </row>
    <row r="129" spans="1:7" ht="15.75" customHeight="1">
      <c r="A129" s="5">
        <v>20604</v>
      </c>
      <c r="B129" s="7" t="s">
        <v>132</v>
      </c>
      <c r="C129" s="4">
        <f t="shared" ref="C129:C192" si="4">D129+E129+F129+G129</f>
        <v>0</v>
      </c>
      <c r="D129" s="4"/>
      <c r="E129" s="4"/>
      <c r="F129" s="4"/>
      <c r="G129" s="18"/>
    </row>
    <row r="130" spans="1:7" ht="15.75" customHeight="1">
      <c r="A130" s="5">
        <v>2060499</v>
      </c>
      <c r="B130" s="8" t="s">
        <v>133</v>
      </c>
      <c r="C130" s="4">
        <f t="shared" si="4"/>
        <v>0</v>
      </c>
      <c r="D130" s="4"/>
      <c r="E130" s="4"/>
      <c r="F130" s="4"/>
      <c r="G130" s="18"/>
    </row>
    <row r="131" spans="1:7" ht="15.75" customHeight="1">
      <c r="A131" s="5">
        <v>20607</v>
      </c>
      <c r="B131" s="7" t="s">
        <v>134</v>
      </c>
      <c r="C131" s="4">
        <f t="shared" si="4"/>
        <v>0</v>
      </c>
      <c r="D131" s="4"/>
      <c r="E131" s="4"/>
      <c r="F131" s="4"/>
      <c r="G131" s="18"/>
    </row>
    <row r="132" spans="1:7" ht="15.75" customHeight="1">
      <c r="A132" s="5">
        <v>2060701</v>
      </c>
      <c r="B132" s="8" t="s">
        <v>135</v>
      </c>
      <c r="C132" s="4">
        <f t="shared" si="4"/>
        <v>0</v>
      </c>
      <c r="D132" s="4"/>
      <c r="E132" s="4"/>
      <c r="F132" s="4"/>
      <c r="G132" s="18"/>
    </row>
    <row r="133" spans="1:7" ht="15.75" customHeight="1">
      <c r="A133" s="5">
        <v>2060702</v>
      </c>
      <c r="B133" s="8" t="s">
        <v>136</v>
      </c>
      <c r="C133" s="4">
        <f t="shared" si="4"/>
        <v>0</v>
      </c>
      <c r="D133" s="4"/>
      <c r="E133" s="4"/>
      <c r="F133" s="4"/>
      <c r="G133" s="18"/>
    </row>
    <row r="134" spans="1:7" ht="15.75" customHeight="1">
      <c r="A134" s="5">
        <v>2060799</v>
      </c>
      <c r="B134" s="8" t="s">
        <v>137</v>
      </c>
      <c r="C134" s="4">
        <f t="shared" si="4"/>
        <v>0</v>
      </c>
      <c r="D134" s="4"/>
      <c r="E134" s="4"/>
      <c r="F134" s="4"/>
      <c r="G134" s="18"/>
    </row>
    <row r="135" spans="1:7" ht="15.75" customHeight="1">
      <c r="A135" s="5">
        <v>20699</v>
      </c>
      <c r="B135" s="7" t="s">
        <v>138</v>
      </c>
      <c r="C135" s="4">
        <f t="shared" si="4"/>
        <v>0</v>
      </c>
      <c r="D135" s="4"/>
      <c r="E135" s="4"/>
      <c r="F135" s="4"/>
      <c r="G135" s="18"/>
    </row>
    <row r="136" spans="1:7" ht="15.75" customHeight="1">
      <c r="A136" s="5">
        <v>2069999</v>
      </c>
      <c r="B136" s="8" t="s">
        <v>138</v>
      </c>
      <c r="C136" s="4">
        <f t="shared" si="4"/>
        <v>0</v>
      </c>
      <c r="D136" s="4"/>
      <c r="E136" s="4"/>
      <c r="F136" s="4"/>
      <c r="G136" s="18"/>
    </row>
    <row r="137" spans="1:7" ht="15.75" customHeight="1">
      <c r="A137" s="5">
        <v>207</v>
      </c>
      <c r="B137" s="6" t="s">
        <v>5</v>
      </c>
      <c r="C137" s="4">
        <f t="shared" si="4"/>
        <v>2918335.88</v>
      </c>
      <c r="D137" s="4">
        <v>448544.24</v>
      </c>
      <c r="E137" s="4">
        <v>107939.16</v>
      </c>
      <c r="F137" s="4">
        <v>36852.480000000003</v>
      </c>
      <c r="G137" s="18">
        <f>225000+2100000</f>
        <v>2325000</v>
      </c>
    </row>
    <row r="138" spans="1:7" ht="15.75" customHeight="1">
      <c r="A138" s="5">
        <v>20701</v>
      </c>
      <c r="B138" s="7" t="s">
        <v>139</v>
      </c>
      <c r="C138" s="4">
        <f t="shared" si="4"/>
        <v>2918335.88</v>
      </c>
      <c r="D138" s="4">
        <v>448544.24</v>
      </c>
      <c r="E138" s="4">
        <v>107939.16</v>
      </c>
      <c r="F138" s="4">
        <v>36852.480000000003</v>
      </c>
      <c r="G138" s="18">
        <f>225000+2100000</f>
        <v>2325000</v>
      </c>
    </row>
    <row r="139" spans="1:7" ht="15.75" customHeight="1">
      <c r="A139" s="5">
        <v>2070101</v>
      </c>
      <c r="B139" s="8" t="s">
        <v>140</v>
      </c>
      <c r="C139" s="4">
        <f t="shared" si="4"/>
        <v>2918335.88</v>
      </c>
      <c r="D139" s="4">
        <v>448544.24</v>
      </c>
      <c r="E139" s="4">
        <v>107939.16</v>
      </c>
      <c r="F139" s="4">
        <v>36852.480000000003</v>
      </c>
      <c r="G139" s="18">
        <f>225000+2100000</f>
        <v>2325000</v>
      </c>
    </row>
    <row r="140" spans="1:7" ht="15.75" customHeight="1">
      <c r="A140" s="5">
        <v>2070104</v>
      </c>
      <c r="B140" s="8" t="s">
        <v>141</v>
      </c>
      <c r="C140" s="4">
        <f t="shared" si="4"/>
        <v>0</v>
      </c>
      <c r="D140" s="4"/>
      <c r="E140" s="4"/>
      <c r="F140" s="4"/>
      <c r="G140" s="18"/>
    </row>
    <row r="141" spans="1:7" ht="15.75" customHeight="1">
      <c r="A141" s="5">
        <v>2070105</v>
      </c>
      <c r="B141" s="8" t="s">
        <v>142</v>
      </c>
      <c r="C141" s="4">
        <f t="shared" si="4"/>
        <v>0</v>
      </c>
      <c r="D141" s="4"/>
      <c r="E141" s="4"/>
      <c r="F141" s="4"/>
      <c r="G141" s="18"/>
    </row>
    <row r="142" spans="1:7" ht="15.75" customHeight="1">
      <c r="A142" s="5">
        <v>2070106</v>
      </c>
      <c r="B142" s="8" t="s">
        <v>143</v>
      </c>
      <c r="C142" s="4">
        <f t="shared" si="4"/>
        <v>0</v>
      </c>
      <c r="D142" s="4"/>
      <c r="E142" s="4"/>
      <c r="F142" s="4"/>
      <c r="G142" s="18"/>
    </row>
    <row r="143" spans="1:7" ht="15.75" customHeight="1">
      <c r="A143" s="5">
        <v>2070107</v>
      </c>
      <c r="B143" s="8" t="s">
        <v>144</v>
      </c>
      <c r="C143" s="4">
        <f t="shared" si="4"/>
        <v>0</v>
      </c>
      <c r="D143" s="4"/>
      <c r="E143" s="4"/>
      <c r="F143" s="4"/>
      <c r="G143" s="18"/>
    </row>
    <row r="144" spans="1:7" ht="15.75" customHeight="1">
      <c r="A144" s="5">
        <v>2070108</v>
      </c>
      <c r="B144" s="8" t="s">
        <v>145</v>
      </c>
      <c r="C144" s="4">
        <f t="shared" si="4"/>
        <v>0</v>
      </c>
      <c r="D144" s="4"/>
      <c r="E144" s="4"/>
      <c r="F144" s="4"/>
      <c r="G144" s="18"/>
    </row>
    <row r="145" spans="1:7" ht="15.75" customHeight="1">
      <c r="A145" s="5">
        <v>2070109</v>
      </c>
      <c r="B145" s="8" t="s">
        <v>146</v>
      </c>
      <c r="C145" s="4">
        <f t="shared" si="4"/>
        <v>0</v>
      </c>
      <c r="D145" s="4"/>
      <c r="E145" s="4"/>
      <c r="F145" s="4"/>
      <c r="G145" s="18"/>
    </row>
    <row r="146" spans="1:7" ht="15.75" customHeight="1">
      <c r="A146" s="5">
        <v>2070112</v>
      </c>
      <c r="B146" s="8" t="s">
        <v>147</v>
      </c>
      <c r="C146" s="4">
        <f t="shared" si="4"/>
        <v>0</v>
      </c>
      <c r="D146" s="4"/>
      <c r="E146" s="4"/>
      <c r="F146" s="4"/>
      <c r="G146" s="18"/>
    </row>
    <row r="147" spans="1:7" ht="15.75" customHeight="1">
      <c r="A147" s="5">
        <v>2070113</v>
      </c>
      <c r="B147" s="8" t="s">
        <v>148</v>
      </c>
      <c r="C147" s="4">
        <f t="shared" si="4"/>
        <v>0</v>
      </c>
      <c r="D147" s="4"/>
      <c r="E147" s="4"/>
      <c r="F147" s="4"/>
      <c r="G147" s="18"/>
    </row>
    <row r="148" spans="1:7" ht="15.75" customHeight="1">
      <c r="A148" s="5">
        <v>2070199</v>
      </c>
      <c r="B148" s="8" t="s">
        <v>149</v>
      </c>
      <c r="C148" s="4">
        <f t="shared" si="4"/>
        <v>0</v>
      </c>
      <c r="D148" s="4"/>
      <c r="E148" s="4"/>
      <c r="F148" s="4"/>
      <c r="G148" s="18"/>
    </row>
    <row r="149" spans="1:7" ht="15.75" customHeight="1">
      <c r="A149" s="5">
        <v>20702</v>
      </c>
      <c r="B149" s="7" t="s">
        <v>150</v>
      </c>
      <c r="C149" s="4">
        <f t="shared" si="4"/>
        <v>0</v>
      </c>
      <c r="D149" s="4"/>
      <c r="E149" s="4"/>
      <c r="F149" s="4"/>
      <c r="G149" s="18"/>
    </row>
    <row r="150" spans="1:7" ht="15.75" customHeight="1">
      <c r="A150" s="5">
        <v>2070204</v>
      </c>
      <c r="B150" s="8" t="s">
        <v>151</v>
      </c>
      <c r="C150" s="4">
        <f t="shared" si="4"/>
        <v>0</v>
      </c>
      <c r="D150" s="4"/>
      <c r="E150" s="4"/>
      <c r="F150" s="4"/>
      <c r="G150" s="18"/>
    </row>
    <row r="151" spans="1:7" ht="15.75" customHeight="1">
      <c r="A151" s="5">
        <v>2070205</v>
      </c>
      <c r="B151" s="8" t="s">
        <v>152</v>
      </c>
      <c r="C151" s="4">
        <f t="shared" si="4"/>
        <v>0</v>
      </c>
      <c r="D151" s="4"/>
      <c r="E151" s="4"/>
      <c r="F151" s="4"/>
      <c r="G151" s="18"/>
    </row>
    <row r="152" spans="1:7" ht="15.75" customHeight="1">
      <c r="A152" s="5">
        <v>20703</v>
      </c>
      <c r="B152" s="7" t="s">
        <v>153</v>
      </c>
      <c r="C152" s="4">
        <f t="shared" si="4"/>
        <v>0</v>
      </c>
      <c r="D152" s="4"/>
      <c r="E152" s="4"/>
      <c r="F152" s="4"/>
      <c r="G152" s="18"/>
    </row>
    <row r="153" spans="1:7" ht="15.75" customHeight="1">
      <c r="A153" s="5">
        <v>2070308</v>
      </c>
      <c r="B153" s="8" t="s">
        <v>154</v>
      </c>
      <c r="C153" s="4">
        <f t="shared" si="4"/>
        <v>0</v>
      </c>
      <c r="D153" s="4"/>
      <c r="E153" s="4"/>
      <c r="F153" s="4"/>
      <c r="G153" s="18"/>
    </row>
    <row r="154" spans="1:7" ht="15.75" customHeight="1">
      <c r="A154" s="5">
        <v>2070399</v>
      </c>
      <c r="B154" s="8" t="s">
        <v>155</v>
      </c>
      <c r="C154" s="4">
        <f t="shared" si="4"/>
        <v>0</v>
      </c>
      <c r="D154" s="4"/>
      <c r="E154" s="4"/>
      <c r="F154" s="4"/>
      <c r="G154" s="18"/>
    </row>
    <row r="155" spans="1:7" ht="15.75" customHeight="1">
      <c r="A155" s="5">
        <v>20706</v>
      </c>
      <c r="B155" s="7" t="s">
        <v>156</v>
      </c>
      <c r="C155" s="4">
        <f t="shared" si="4"/>
        <v>0</v>
      </c>
      <c r="D155" s="4"/>
      <c r="E155" s="4"/>
      <c r="F155" s="4"/>
      <c r="G155" s="18"/>
    </row>
    <row r="156" spans="1:7" ht="15.75" customHeight="1">
      <c r="A156" s="5">
        <v>2070607</v>
      </c>
      <c r="B156" s="8" t="s">
        <v>157</v>
      </c>
      <c r="C156" s="4">
        <f t="shared" si="4"/>
        <v>0</v>
      </c>
      <c r="D156" s="4"/>
      <c r="E156" s="4"/>
      <c r="F156" s="4"/>
      <c r="G156" s="18"/>
    </row>
    <row r="157" spans="1:7" ht="15.75" customHeight="1">
      <c r="A157" s="5">
        <v>2070699</v>
      </c>
      <c r="B157" s="8" t="s">
        <v>158</v>
      </c>
      <c r="C157" s="4">
        <f t="shared" si="4"/>
        <v>0</v>
      </c>
      <c r="D157" s="4"/>
      <c r="E157" s="4"/>
      <c r="F157" s="4"/>
      <c r="G157" s="18"/>
    </row>
    <row r="158" spans="1:7" ht="15.75" customHeight="1">
      <c r="A158" s="5">
        <v>20708</v>
      </c>
      <c r="B158" s="7" t="s">
        <v>159</v>
      </c>
      <c r="C158" s="4">
        <f t="shared" si="4"/>
        <v>0</v>
      </c>
      <c r="D158" s="4"/>
      <c r="E158" s="4"/>
      <c r="F158" s="4"/>
      <c r="G158" s="18"/>
    </row>
    <row r="159" spans="1:7" ht="15.75" customHeight="1">
      <c r="A159" s="5">
        <v>2070804</v>
      </c>
      <c r="B159" s="8" t="s">
        <v>160</v>
      </c>
      <c r="C159" s="4">
        <f t="shared" si="4"/>
        <v>0</v>
      </c>
      <c r="D159" s="4"/>
      <c r="E159" s="4"/>
      <c r="F159" s="4"/>
      <c r="G159" s="18"/>
    </row>
    <row r="160" spans="1:7" ht="15.75" customHeight="1">
      <c r="A160" s="5">
        <v>2070805</v>
      </c>
      <c r="B160" s="8" t="s">
        <v>161</v>
      </c>
      <c r="C160" s="4">
        <f t="shared" si="4"/>
        <v>0</v>
      </c>
      <c r="D160" s="4"/>
      <c r="E160" s="4"/>
      <c r="F160" s="4"/>
      <c r="G160" s="18"/>
    </row>
    <row r="161" spans="1:7" ht="15.75" customHeight="1">
      <c r="A161" s="5">
        <v>2070899</v>
      </c>
      <c r="B161" s="8" t="s">
        <v>162</v>
      </c>
      <c r="C161" s="4">
        <f t="shared" si="4"/>
        <v>0</v>
      </c>
      <c r="D161" s="4"/>
      <c r="E161" s="4"/>
      <c r="F161" s="4"/>
      <c r="G161" s="18"/>
    </row>
    <row r="162" spans="1:7" ht="15.75" customHeight="1">
      <c r="A162" s="5">
        <v>20799</v>
      </c>
      <c r="B162" s="7" t="s">
        <v>163</v>
      </c>
      <c r="C162" s="4">
        <f t="shared" si="4"/>
        <v>0</v>
      </c>
      <c r="D162" s="4"/>
      <c r="E162" s="4"/>
      <c r="F162" s="4"/>
      <c r="G162" s="18"/>
    </row>
    <row r="163" spans="1:7" ht="15.75" customHeight="1">
      <c r="A163" s="5">
        <v>2079902</v>
      </c>
      <c r="B163" s="8" t="s">
        <v>164</v>
      </c>
      <c r="C163" s="4">
        <f t="shared" si="4"/>
        <v>0</v>
      </c>
      <c r="D163" s="4"/>
      <c r="E163" s="4"/>
      <c r="F163" s="4"/>
      <c r="G163" s="18"/>
    </row>
    <row r="164" spans="1:7" ht="15.75" customHeight="1">
      <c r="A164" s="5">
        <v>2079999</v>
      </c>
      <c r="B164" s="8" t="s">
        <v>163</v>
      </c>
      <c r="C164" s="4">
        <f t="shared" si="4"/>
        <v>0</v>
      </c>
      <c r="D164" s="4"/>
      <c r="E164" s="4"/>
      <c r="F164" s="4"/>
      <c r="G164" s="18"/>
    </row>
    <row r="165" spans="1:7" ht="15.75" customHeight="1">
      <c r="A165" s="5">
        <v>208</v>
      </c>
      <c r="B165" s="6" t="s">
        <v>6</v>
      </c>
      <c r="C165" s="4">
        <f t="shared" si="4"/>
        <v>18162177.1204</v>
      </c>
      <c r="D165" s="4">
        <f>D166+D173+D195</f>
        <v>3660101.67</v>
      </c>
      <c r="E165" s="4">
        <f>E166+E173+E195</f>
        <v>739421.46</v>
      </c>
      <c r="F165" s="4">
        <f>F166+F173+F195</f>
        <v>1183253.9904</v>
      </c>
      <c r="G165" s="4">
        <f>G166+G173+G195</f>
        <v>12579400</v>
      </c>
    </row>
    <row r="166" spans="1:7" ht="15.75" customHeight="1">
      <c r="A166" s="5">
        <v>20801</v>
      </c>
      <c r="B166" s="7" t="s">
        <v>165</v>
      </c>
      <c r="C166" s="4">
        <f t="shared" si="4"/>
        <v>8998808.8599999994</v>
      </c>
      <c r="D166" s="4">
        <f>D167+D172</f>
        <v>2388525.42</v>
      </c>
      <c r="E166" s="4">
        <f>E167+E172</f>
        <v>490709.28</v>
      </c>
      <c r="F166" s="4">
        <f>F167+F172</f>
        <v>319574.15999999997</v>
      </c>
      <c r="G166" s="4">
        <f>G167+G172</f>
        <v>5800000</v>
      </c>
    </row>
    <row r="167" spans="1:7" ht="15.75" customHeight="1">
      <c r="A167" s="5">
        <v>2080101</v>
      </c>
      <c r="B167" s="8" t="s">
        <v>166</v>
      </c>
      <c r="C167" s="4">
        <f t="shared" si="4"/>
        <v>8553233.5600000005</v>
      </c>
      <c r="D167" s="4">
        <v>2285829.52</v>
      </c>
      <c r="E167" s="4">
        <v>456102.68</v>
      </c>
      <c r="F167" s="4">
        <v>311301.36</v>
      </c>
      <c r="G167" s="18">
        <f>500000+5000000</f>
        <v>5500000</v>
      </c>
    </row>
    <row r="168" spans="1:7" ht="15.75" customHeight="1">
      <c r="A168" s="5">
        <v>2080102</v>
      </c>
      <c r="B168" s="8" t="s">
        <v>167</v>
      </c>
      <c r="C168" s="4">
        <f t="shared" si="4"/>
        <v>0</v>
      </c>
      <c r="D168" s="4"/>
      <c r="E168" s="4"/>
      <c r="F168" s="4"/>
      <c r="G168" s="18"/>
    </row>
    <row r="169" spans="1:7" ht="15.75" customHeight="1">
      <c r="A169" s="5">
        <v>2080104</v>
      </c>
      <c r="B169" s="8" t="s">
        <v>168</v>
      </c>
      <c r="C169" s="4">
        <f t="shared" si="4"/>
        <v>0</v>
      </c>
      <c r="D169" s="4"/>
      <c r="E169" s="4"/>
      <c r="F169" s="4"/>
      <c r="G169" s="18"/>
    </row>
    <row r="170" spans="1:7" ht="15.75" customHeight="1">
      <c r="A170" s="5">
        <v>2080106</v>
      </c>
      <c r="B170" s="8" t="s">
        <v>169</v>
      </c>
      <c r="C170" s="4">
        <f t="shared" si="4"/>
        <v>0</v>
      </c>
      <c r="D170" s="4"/>
      <c r="E170" s="4"/>
      <c r="F170" s="4"/>
      <c r="G170" s="18"/>
    </row>
    <row r="171" spans="1:7" ht="15.75" customHeight="1">
      <c r="A171" s="5">
        <v>2080109</v>
      </c>
      <c r="B171" s="8" t="s">
        <v>170</v>
      </c>
      <c r="C171" s="4">
        <f t="shared" si="4"/>
        <v>0</v>
      </c>
      <c r="D171" s="4"/>
      <c r="E171" s="4"/>
      <c r="F171" s="4"/>
      <c r="G171" s="18"/>
    </row>
    <row r="172" spans="1:7" ht="15.75" customHeight="1">
      <c r="A172" s="5">
        <v>2080199</v>
      </c>
      <c r="B172" s="8" t="s">
        <v>171</v>
      </c>
      <c r="C172" s="4">
        <f t="shared" si="4"/>
        <v>445575.3</v>
      </c>
      <c r="D172" s="4">
        <v>102695.9</v>
      </c>
      <c r="E172" s="4">
        <v>34606.6</v>
      </c>
      <c r="F172" s="4">
        <v>8272.7999999999993</v>
      </c>
      <c r="G172" s="18">
        <f>100000+200000</f>
        <v>300000</v>
      </c>
    </row>
    <row r="173" spans="1:7" ht="15.75" customHeight="1">
      <c r="A173" s="5">
        <v>20802</v>
      </c>
      <c r="B173" s="7" t="s">
        <v>172</v>
      </c>
      <c r="C173" s="4">
        <f t="shared" si="4"/>
        <v>8819255.2204</v>
      </c>
      <c r="D173" s="4">
        <v>1031192.47</v>
      </c>
      <c r="E173" s="4">
        <v>220797.48</v>
      </c>
      <c r="F173" s="4">
        <v>847265.27040000004</v>
      </c>
      <c r="G173" s="18">
        <f>20000+6700000</f>
        <v>6720000</v>
      </c>
    </row>
    <row r="174" spans="1:7" ht="15.75" customHeight="1">
      <c r="A174" s="5">
        <v>2080201</v>
      </c>
      <c r="B174" s="8" t="s">
        <v>173</v>
      </c>
      <c r="C174" s="4">
        <f t="shared" si="4"/>
        <v>8819255.2204</v>
      </c>
      <c r="D174" s="4">
        <v>1031192.47</v>
      </c>
      <c r="E174" s="4">
        <v>220797.48</v>
      </c>
      <c r="F174" s="4">
        <v>847265.27040000004</v>
      </c>
      <c r="G174" s="18">
        <f>20000+6700000</f>
        <v>6720000</v>
      </c>
    </row>
    <row r="175" spans="1:7" ht="15.75" customHeight="1">
      <c r="A175" s="5">
        <v>2080202</v>
      </c>
      <c r="B175" s="8" t="s">
        <v>174</v>
      </c>
      <c r="C175" s="4">
        <f t="shared" si="4"/>
        <v>0</v>
      </c>
      <c r="D175" s="4"/>
      <c r="E175" s="4"/>
      <c r="F175" s="4"/>
      <c r="G175" s="18"/>
    </row>
    <row r="176" spans="1:7" ht="15.75" customHeight="1">
      <c r="A176" s="5">
        <v>2080207</v>
      </c>
      <c r="B176" s="8" t="s">
        <v>175</v>
      </c>
      <c r="C176" s="4">
        <f t="shared" si="4"/>
        <v>0</v>
      </c>
      <c r="D176" s="4"/>
      <c r="E176" s="4"/>
      <c r="F176" s="4"/>
      <c r="G176" s="18"/>
    </row>
    <row r="177" spans="1:7" ht="15.75" customHeight="1">
      <c r="A177" s="5">
        <v>2080299</v>
      </c>
      <c r="B177" s="8" t="s">
        <v>176</v>
      </c>
      <c r="C177" s="4">
        <f t="shared" si="4"/>
        <v>0</v>
      </c>
      <c r="D177" s="4"/>
      <c r="E177" s="4"/>
      <c r="F177" s="4"/>
      <c r="G177" s="18"/>
    </row>
    <row r="178" spans="1:7" ht="15.75" customHeight="1">
      <c r="A178" s="5">
        <v>20805</v>
      </c>
      <c r="B178" s="7" t="s">
        <v>177</v>
      </c>
      <c r="C178" s="4">
        <f t="shared" si="4"/>
        <v>0</v>
      </c>
      <c r="D178" s="4"/>
      <c r="E178" s="4"/>
      <c r="F178" s="4"/>
      <c r="G178" s="18"/>
    </row>
    <row r="179" spans="1:7" ht="15.75" customHeight="1">
      <c r="A179" s="5">
        <v>2080507</v>
      </c>
      <c r="B179" s="8" t="s">
        <v>178</v>
      </c>
      <c r="C179" s="4">
        <f t="shared" si="4"/>
        <v>0</v>
      </c>
      <c r="D179" s="4"/>
      <c r="E179" s="4"/>
      <c r="F179" s="4"/>
      <c r="G179" s="18"/>
    </row>
    <row r="180" spans="1:7" ht="15.75" customHeight="1">
      <c r="A180" s="5">
        <v>20807</v>
      </c>
      <c r="B180" s="7" t="s">
        <v>179</v>
      </c>
      <c r="C180" s="4">
        <f t="shared" si="4"/>
        <v>0</v>
      </c>
      <c r="D180" s="4"/>
      <c r="E180" s="4"/>
      <c r="F180" s="4"/>
      <c r="G180" s="18"/>
    </row>
    <row r="181" spans="1:7" ht="15.75" customHeight="1">
      <c r="A181" s="5">
        <v>2080799</v>
      </c>
      <c r="B181" s="8" t="s">
        <v>180</v>
      </c>
      <c r="C181" s="4">
        <f t="shared" si="4"/>
        <v>0</v>
      </c>
      <c r="D181" s="4"/>
      <c r="E181" s="4"/>
      <c r="F181" s="4"/>
      <c r="G181" s="18"/>
    </row>
    <row r="182" spans="1:7" ht="15.75" customHeight="1">
      <c r="A182" s="5">
        <v>20808</v>
      </c>
      <c r="B182" s="7" t="s">
        <v>181</v>
      </c>
      <c r="C182" s="4">
        <f t="shared" si="4"/>
        <v>0</v>
      </c>
      <c r="D182" s="4"/>
      <c r="E182" s="4"/>
      <c r="F182" s="4"/>
      <c r="G182" s="18"/>
    </row>
    <row r="183" spans="1:7" ht="15.75" customHeight="1">
      <c r="A183" s="5">
        <v>2080801</v>
      </c>
      <c r="B183" s="8" t="s">
        <v>182</v>
      </c>
      <c r="C183" s="4">
        <f t="shared" si="4"/>
        <v>0</v>
      </c>
      <c r="D183" s="4"/>
      <c r="E183" s="4"/>
      <c r="F183" s="4"/>
      <c r="G183" s="18"/>
    </row>
    <row r="184" spans="1:7" ht="15.75" customHeight="1">
      <c r="A184" s="5">
        <v>2080802</v>
      </c>
      <c r="B184" s="8" t="s">
        <v>183</v>
      </c>
      <c r="C184" s="4">
        <f t="shared" si="4"/>
        <v>0</v>
      </c>
      <c r="D184" s="4"/>
      <c r="E184" s="4"/>
      <c r="F184" s="4"/>
      <c r="G184" s="18"/>
    </row>
    <row r="185" spans="1:7" ht="15.75" customHeight="1">
      <c r="A185" s="5">
        <v>2080805</v>
      </c>
      <c r="B185" s="8" t="s">
        <v>184</v>
      </c>
      <c r="C185" s="4">
        <f t="shared" si="4"/>
        <v>0</v>
      </c>
      <c r="D185" s="4"/>
      <c r="E185" s="4"/>
      <c r="F185" s="4"/>
      <c r="G185" s="18"/>
    </row>
    <row r="186" spans="1:7" ht="15.75" customHeight="1">
      <c r="A186" s="5">
        <v>2080899</v>
      </c>
      <c r="B186" s="8" t="s">
        <v>185</v>
      </c>
      <c r="C186" s="4">
        <f t="shared" si="4"/>
        <v>0</v>
      </c>
      <c r="D186" s="4"/>
      <c r="E186" s="4"/>
      <c r="F186" s="4"/>
      <c r="G186" s="18"/>
    </row>
    <row r="187" spans="1:7" ht="15.75" customHeight="1">
      <c r="A187" s="5">
        <v>20809</v>
      </c>
      <c r="B187" s="7" t="s">
        <v>186</v>
      </c>
      <c r="C187" s="4">
        <f t="shared" si="4"/>
        <v>0</v>
      </c>
      <c r="D187" s="4"/>
      <c r="E187" s="4"/>
      <c r="F187" s="4"/>
      <c r="G187" s="18"/>
    </row>
    <row r="188" spans="1:7" ht="15.75" customHeight="1">
      <c r="A188" s="5">
        <v>2080999</v>
      </c>
      <c r="B188" s="8" t="s">
        <v>187</v>
      </c>
      <c r="C188" s="4">
        <f t="shared" si="4"/>
        <v>0</v>
      </c>
      <c r="D188" s="4"/>
      <c r="E188" s="4"/>
      <c r="F188" s="4"/>
      <c r="G188" s="18"/>
    </row>
    <row r="189" spans="1:7" ht="15.75" customHeight="1">
      <c r="A189" s="5">
        <v>20810</v>
      </c>
      <c r="B189" s="7" t="s">
        <v>188</v>
      </c>
      <c r="C189" s="4">
        <f t="shared" si="4"/>
        <v>0</v>
      </c>
      <c r="D189" s="4"/>
      <c r="E189" s="4"/>
      <c r="F189" s="4"/>
      <c r="G189" s="18"/>
    </row>
    <row r="190" spans="1:7" ht="15.75" customHeight="1">
      <c r="A190" s="5">
        <v>2081001</v>
      </c>
      <c r="B190" s="8" t="s">
        <v>189</v>
      </c>
      <c r="C190" s="4">
        <f t="shared" si="4"/>
        <v>0</v>
      </c>
      <c r="D190" s="4"/>
      <c r="E190" s="4"/>
      <c r="F190" s="4"/>
      <c r="G190" s="18"/>
    </row>
    <row r="191" spans="1:7" ht="15.75" customHeight="1">
      <c r="A191" s="5">
        <v>2081002</v>
      </c>
      <c r="B191" s="8" t="s">
        <v>190</v>
      </c>
      <c r="C191" s="4">
        <f t="shared" si="4"/>
        <v>0</v>
      </c>
      <c r="D191" s="4"/>
      <c r="E191" s="4"/>
      <c r="F191" s="4"/>
      <c r="G191" s="18"/>
    </row>
    <row r="192" spans="1:7" ht="15.75" customHeight="1">
      <c r="A192" s="5">
        <v>2081004</v>
      </c>
      <c r="B192" s="8" t="s">
        <v>191</v>
      </c>
      <c r="C192" s="4">
        <f t="shared" si="4"/>
        <v>0</v>
      </c>
      <c r="D192" s="4"/>
      <c r="E192" s="4"/>
      <c r="F192" s="4"/>
      <c r="G192" s="18"/>
    </row>
    <row r="193" spans="1:7" ht="15.75" customHeight="1">
      <c r="A193" s="5">
        <v>2081005</v>
      </c>
      <c r="B193" s="8" t="s">
        <v>192</v>
      </c>
      <c r="C193" s="4">
        <f t="shared" ref="C193:C256" si="5">D193+E193+F193+G193</f>
        <v>0</v>
      </c>
      <c r="D193" s="4"/>
      <c r="E193" s="4"/>
      <c r="F193" s="4"/>
      <c r="G193" s="18"/>
    </row>
    <row r="194" spans="1:7" ht="15.75" customHeight="1">
      <c r="A194" s="5">
        <v>2081099</v>
      </c>
      <c r="B194" s="8" t="s">
        <v>193</v>
      </c>
      <c r="C194" s="4">
        <f t="shared" si="5"/>
        <v>0</v>
      </c>
      <c r="D194" s="4"/>
      <c r="E194" s="4"/>
      <c r="F194" s="4"/>
      <c r="G194" s="18"/>
    </row>
    <row r="195" spans="1:7" ht="15.75" customHeight="1">
      <c r="A195" s="5">
        <v>20811</v>
      </c>
      <c r="B195" s="7" t="s">
        <v>194</v>
      </c>
      <c r="C195" s="4">
        <f t="shared" si="5"/>
        <v>344113.04</v>
      </c>
      <c r="D195" s="4">
        <v>240383.78</v>
      </c>
      <c r="E195" s="4">
        <v>27914.7</v>
      </c>
      <c r="F195" s="4">
        <v>16414.560000000001</v>
      </c>
      <c r="G195" s="18">
        <v>59400</v>
      </c>
    </row>
    <row r="196" spans="1:7" ht="15.75" customHeight="1">
      <c r="A196" s="5">
        <v>2081101</v>
      </c>
      <c r="B196" s="8" t="s">
        <v>195</v>
      </c>
      <c r="C196" s="4">
        <f t="shared" si="5"/>
        <v>344113.04</v>
      </c>
      <c r="D196" s="4">
        <v>240383.78</v>
      </c>
      <c r="E196" s="4">
        <v>27914.7</v>
      </c>
      <c r="F196" s="4">
        <v>16414.560000000001</v>
      </c>
      <c r="G196" s="18">
        <v>59400</v>
      </c>
    </row>
    <row r="197" spans="1:7" ht="15.75" customHeight="1">
      <c r="A197" s="5">
        <v>2081104</v>
      </c>
      <c r="B197" s="8" t="s">
        <v>196</v>
      </c>
      <c r="C197" s="4">
        <f t="shared" si="5"/>
        <v>0</v>
      </c>
      <c r="D197" s="4"/>
      <c r="E197" s="4"/>
      <c r="F197" s="4"/>
      <c r="G197" s="18"/>
    </row>
    <row r="198" spans="1:7" ht="15.75" customHeight="1">
      <c r="A198" s="5">
        <v>2081105</v>
      </c>
      <c r="B198" s="8" t="s">
        <v>197</v>
      </c>
      <c r="C198" s="4">
        <f t="shared" si="5"/>
        <v>0</v>
      </c>
      <c r="D198" s="4"/>
      <c r="E198" s="4"/>
      <c r="F198" s="4"/>
      <c r="G198" s="18"/>
    </row>
    <row r="199" spans="1:7" ht="15.75" customHeight="1">
      <c r="A199" s="5">
        <v>2081107</v>
      </c>
      <c r="B199" s="8" t="s">
        <v>198</v>
      </c>
      <c r="C199" s="4">
        <f t="shared" si="5"/>
        <v>0</v>
      </c>
      <c r="D199" s="4"/>
      <c r="E199" s="4"/>
      <c r="F199" s="4"/>
      <c r="G199" s="18"/>
    </row>
    <row r="200" spans="1:7" ht="15.75" customHeight="1">
      <c r="A200" s="5">
        <v>2081199</v>
      </c>
      <c r="B200" s="8" t="s">
        <v>199</v>
      </c>
      <c r="C200" s="4">
        <f t="shared" si="5"/>
        <v>0</v>
      </c>
      <c r="D200" s="4"/>
      <c r="E200" s="4"/>
      <c r="F200" s="4"/>
      <c r="G200" s="18"/>
    </row>
    <row r="201" spans="1:7" ht="15.75" customHeight="1">
      <c r="A201" s="5">
        <v>20819</v>
      </c>
      <c r="B201" s="7" t="s">
        <v>200</v>
      </c>
      <c r="C201" s="4">
        <f t="shared" si="5"/>
        <v>0</v>
      </c>
      <c r="D201" s="4"/>
      <c r="E201" s="4"/>
      <c r="F201" s="4"/>
      <c r="G201" s="18"/>
    </row>
    <row r="202" spans="1:7" ht="15.75" customHeight="1">
      <c r="A202" s="5">
        <v>2081902</v>
      </c>
      <c r="B202" s="8" t="s">
        <v>201</v>
      </c>
      <c r="C202" s="4">
        <f t="shared" si="5"/>
        <v>0</v>
      </c>
      <c r="D202" s="4"/>
      <c r="E202" s="4"/>
      <c r="F202" s="4"/>
      <c r="G202" s="18"/>
    </row>
    <row r="203" spans="1:7" ht="15.75" customHeight="1">
      <c r="A203" s="5">
        <v>20820</v>
      </c>
      <c r="B203" s="7" t="s">
        <v>202</v>
      </c>
      <c r="C203" s="4">
        <f t="shared" si="5"/>
        <v>0</v>
      </c>
      <c r="D203" s="4"/>
      <c r="E203" s="4"/>
      <c r="F203" s="4"/>
      <c r="G203" s="18"/>
    </row>
    <row r="204" spans="1:7" ht="15.75" customHeight="1">
      <c r="A204" s="5">
        <v>2082001</v>
      </c>
      <c r="B204" s="8" t="s">
        <v>203</v>
      </c>
      <c r="C204" s="4">
        <f t="shared" si="5"/>
        <v>0</v>
      </c>
      <c r="D204" s="4"/>
      <c r="E204" s="4"/>
      <c r="F204" s="4"/>
      <c r="G204" s="18"/>
    </row>
    <row r="205" spans="1:7" ht="15.75" customHeight="1">
      <c r="A205" s="5">
        <v>2082002</v>
      </c>
      <c r="B205" s="8" t="s">
        <v>204</v>
      </c>
      <c r="C205" s="4">
        <f t="shared" si="5"/>
        <v>0</v>
      </c>
      <c r="D205" s="4"/>
      <c r="E205" s="4"/>
      <c r="F205" s="4"/>
      <c r="G205" s="18"/>
    </row>
    <row r="206" spans="1:7" ht="15.75" customHeight="1">
      <c r="A206" s="5">
        <v>20821</v>
      </c>
      <c r="B206" s="7" t="s">
        <v>205</v>
      </c>
      <c r="C206" s="4">
        <f t="shared" si="5"/>
        <v>0</v>
      </c>
      <c r="D206" s="4"/>
      <c r="E206" s="4"/>
      <c r="F206" s="4"/>
      <c r="G206" s="18"/>
    </row>
    <row r="207" spans="1:7" ht="15.75" customHeight="1">
      <c r="A207" s="5">
        <v>2082101</v>
      </c>
      <c r="B207" s="8" t="s">
        <v>206</v>
      </c>
      <c r="C207" s="4">
        <f t="shared" si="5"/>
        <v>0</v>
      </c>
      <c r="D207" s="4"/>
      <c r="E207" s="4"/>
      <c r="F207" s="4"/>
      <c r="G207" s="18"/>
    </row>
    <row r="208" spans="1:7" ht="15.75" customHeight="1">
      <c r="A208" s="5">
        <v>20825</v>
      </c>
      <c r="B208" s="7" t="s">
        <v>207</v>
      </c>
      <c r="C208" s="4">
        <f t="shared" si="5"/>
        <v>0</v>
      </c>
      <c r="D208" s="4"/>
      <c r="E208" s="4"/>
      <c r="F208" s="4"/>
      <c r="G208" s="18"/>
    </row>
    <row r="209" spans="1:7" ht="15.75" customHeight="1">
      <c r="A209" s="5">
        <v>2082502</v>
      </c>
      <c r="B209" s="8" t="s">
        <v>208</v>
      </c>
      <c r="C209" s="4">
        <f t="shared" si="5"/>
        <v>0</v>
      </c>
      <c r="D209" s="4"/>
      <c r="E209" s="4"/>
      <c r="F209" s="4"/>
      <c r="G209" s="18"/>
    </row>
    <row r="210" spans="1:7" ht="15.75" customHeight="1">
      <c r="A210" s="5">
        <v>20826</v>
      </c>
      <c r="B210" s="7" t="s">
        <v>209</v>
      </c>
      <c r="C210" s="4">
        <f t="shared" si="5"/>
        <v>0</v>
      </c>
      <c r="D210" s="4"/>
      <c r="E210" s="4"/>
      <c r="F210" s="4"/>
      <c r="G210" s="18"/>
    </row>
    <row r="211" spans="1:7" ht="15.75" customHeight="1">
      <c r="A211" s="5">
        <v>2082601</v>
      </c>
      <c r="B211" s="8" t="s">
        <v>210</v>
      </c>
      <c r="C211" s="4">
        <f t="shared" si="5"/>
        <v>0</v>
      </c>
      <c r="D211" s="4"/>
      <c r="E211" s="4"/>
      <c r="F211" s="4"/>
      <c r="G211" s="18"/>
    </row>
    <row r="212" spans="1:7" ht="15.75" customHeight="1">
      <c r="A212" s="5">
        <v>2082602</v>
      </c>
      <c r="B212" s="8" t="s">
        <v>211</v>
      </c>
      <c r="C212" s="4">
        <f t="shared" si="5"/>
        <v>0</v>
      </c>
      <c r="D212" s="4"/>
      <c r="E212" s="4"/>
      <c r="F212" s="4"/>
      <c r="G212" s="18"/>
    </row>
    <row r="213" spans="1:7" ht="15.75" customHeight="1">
      <c r="A213" s="5">
        <v>20828</v>
      </c>
      <c r="B213" s="7" t="s">
        <v>212</v>
      </c>
      <c r="C213" s="4">
        <f t="shared" si="5"/>
        <v>0</v>
      </c>
      <c r="D213" s="4"/>
      <c r="E213" s="4"/>
      <c r="F213" s="4"/>
      <c r="G213" s="18"/>
    </row>
    <row r="214" spans="1:7" ht="15.75" customHeight="1">
      <c r="A214" s="5">
        <v>2082801</v>
      </c>
      <c r="B214" s="8" t="s">
        <v>89</v>
      </c>
      <c r="C214" s="4">
        <f t="shared" si="5"/>
        <v>0</v>
      </c>
      <c r="D214" s="4"/>
      <c r="E214" s="4"/>
      <c r="F214" s="4"/>
      <c r="G214" s="18"/>
    </row>
    <row r="215" spans="1:7" ht="15.75" customHeight="1">
      <c r="A215" s="5">
        <v>2082802</v>
      </c>
      <c r="B215" s="8" t="s">
        <v>213</v>
      </c>
      <c r="C215" s="4">
        <f t="shared" si="5"/>
        <v>0</v>
      </c>
      <c r="D215" s="4"/>
      <c r="E215" s="4"/>
      <c r="F215" s="4"/>
      <c r="G215" s="18"/>
    </row>
    <row r="216" spans="1:7" ht="15.75" customHeight="1">
      <c r="A216" s="5">
        <v>2082804</v>
      </c>
      <c r="B216" s="8" t="s">
        <v>214</v>
      </c>
      <c r="C216" s="4">
        <f t="shared" si="5"/>
        <v>0</v>
      </c>
      <c r="D216" s="4"/>
      <c r="E216" s="4"/>
      <c r="F216" s="4"/>
      <c r="G216" s="18"/>
    </row>
    <row r="217" spans="1:7" ht="15.75" customHeight="1">
      <c r="A217" s="5">
        <v>2082850</v>
      </c>
      <c r="B217" s="8" t="s">
        <v>215</v>
      </c>
      <c r="C217" s="4">
        <f t="shared" si="5"/>
        <v>0</v>
      </c>
      <c r="D217" s="4"/>
      <c r="E217" s="4"/>
      <c r="F217" s="4"/>
      <c r="G217" s="18"/>
    </row>
    <row r="218" spans="1:7" ht="15.75" customHeight="1">
      <c r="A218" s="5">
        <v>2082899</v>
      </c>
      <c r="B218" s="8" t="s">
        <v>216</v>
      </c>
      <c r="C218" s="4">
        <f t="shared" si="5"/>
        <v>0</v>
      </c>
      <c r="D218" s="4"/>
      <c r="E218" s="4"/>
      <c r="F218" s="4"/>
      <c r="G218" s="18"/>
    </row>
    <row r="219" spans="1:7" ht="15.75" customHeight="1">
      <c r="A219" s="5">
        <v>20830</v>
      </c>
      <c r="B219" s="7" t="s">
        <v>217</v>
      </c>
      <c r="C219" s="4">
        <f t="shared" si="5"/>
        <v>0</v>
      </c>
      <c r="D219" s="4"/>
      <c r="E219" s="4"/>
      <c r="F219" s="4"/>
      <c r="G219" s="18"/>
    </row>
    <row r="220" spans="1:7" ht="15.75" customHeight="1">
      <c r="A220" s="5">
        <v>2083001</v>
      </c>
      <c r="B220" s="8" t="s">
        <v>218</v>
      </c>
      <c r="C220" s="4">
        <f t="shared" si="5"/>
        <v>0</v>
      </c>
      <c r="D220" s="4"/>
      <c r="E220" s="4"/>
      <c r="F220" s="4"/>
      <c r="G220" s="18"/>
    </row>
    <row r="221" spans="1:7" ht="15.75" customHeight="1">
      <c r="A221" s="5">
        <v>2083099</v>
      </c>
      <c r="B221" s="8" t="s">
        <v>219</v>
      </c>
      <c r="C221" s="4">
        <f t="shared" si="5"/>
        <v>0</v>
      </c>
      <c r="D221" s="4"/>
      <c r="E221" s="4"/>
      <c r="F221" s="4"/>
      <c r="G221" s="18"/>
    </row>
    <row r="222" spans="1:7" ht="15.75" customHeight="1">
      <c r="A222" s="5">
        <v>20899</v>
      </c>
      <c r="B222" s="7" t="s">
        <v>220</v>
      </c>
      <c r="C222" s="4">
        <f t="shared" si="5"/>
        <v>0</v>
      </c>
      <c r="D222" s="4"/>
      <c r="E222" s="4"/>
      <c r="F222" s="4"/>
      <c r="G222" s="18"/>
    </row>
    <row r="223" spans="1:7" ht="15.75" customHeight="1">
      <c r="A223" s="5">
        <v>2089901</v>
      </c>
      <c r="B223" s="8" t="s">
        <v>220</v>
      </c>
      <c r="C223" s="4">
        <f t="shared" si="5"/>
        <v>0</v>
      </c>
      <c r="D223" s="4"/>
      <c r="E223" s="4"/>
      <c r="F223" s="4"/>
      <c r="G223" s="18"/>
    </row>
    <row r="224" spans="1:7" ht="15.75" customHeight="1">
      <c r="A224" s="5">
        <v>210</v>
      </c>
      <c r="B224" s="6" t="s">
        <v>7</v>
      </c>
      <c r="C224" s="4">
        <f t="shared" si="5"/>
        <v>12563774.779999999</v>
      </c>
      <c r="D224" s="4">
        <f>D225+D231</f>
        <v>6275635.9400000004</v>
      </c>
      <c r="E224" s="4">
        <f>E225+E231</f>
        <v>387835.96</v>
      </c>
      <c r="F224" s="4">
        <f>F225+F231</f>
        <v>1205302.8799999999</v>
      </c>
      <c r="G224" s="4">
        <f>G225+G231</f>
        <v>4695000</v>
      </c>
    </row>
    <row r="225" spans="1:7" ht="15.75" customHeight="1">
      <c r="A225" s="5">
        <v>21001</v>
      </c>
      <c r="B225" s="7" t="s">
        <v>221</v>
      </c>
      <c r="C225" s="4">
        <f t="shared" si="5"/>
        <v>7603774.7800000003</v>
      </c>
      <c r="D225" s="4">
        <f>D226</f>
        <v>1398974.94</v>
      </c>
      <c r="E225" s="4">
        <f>E226</f>
        <v>304496.96000000002</v>
      </c>
      <c r="F225" s="4">
        <f>F226</f>
        <v>1205302.8799999999</v>
      </c>
      <c r="G225" s="4">
        <f>G226</f>
        <v>4695000</v>
      </c>
    </row>
    <row r="226" spans="1:7" ht="15.75" customHeight="1">
      <c r="A226" s="5">
        <v>2100101</v>
      </c>
      <c r="B226" s="7" t="s">
        <v>51</v>
      </c>
      <c r="C226" s="4">
        <f t="shared" si="5"/>
        <v>7603774.7800000003</v>
      </c>
      <c r="D226" s="4">
        <v>1398974.94</v>
      </c>
      <c r="E226" s="4">
        <v>304496.96000000002</v>
      </c>
      <c r="F226" s="4">
        <f>105302.88+1100000</f>
        <v>1205302.8799999999</v>
      </c>
      <c r="G226" s="18">
        <f>875000+3820000</f>
        <v>4695000</v>
      </c>
    </row>
    <row r="227" spans="1:7" ht="15.75" customHeight="1">
      <c r="A227" s="5">
        <v>2100199</v>
      </c>
      <c r="B227" s="8" t="s">
        <v>222</v>
      </c>
      <c r="C227" s="4">
        <f t="shared" si="5"/>
        <v>0</v>
      </c>
      <c r="D227" s="4"/>
      <c r="E227" s="4"/>
      <c r="F227" s="4"/>
      <c r="G227" s="18"/>
    </row>
    <row r="228" spans="1:7" ht="15.75" customHeight="1">
      <c r="A228" s="5">
        <v>21002</v>
      </c>
      <c r="B228" s="7" t="s">
        <v>223</v>
      </c>
      <c r="C228" s="4">
        <f t="shared" si="5"/>
        <v>0</v>
      </c>
      <c r="D228" s="4"/>
      <c r="E228" s="4"/>
      <c r="F228" s="4"/>
      <c r="G228" s="18"/>
    </row>
    <row r="229" spans="1:7" ht="15.75" customHeight="1">
      <c r="A229" s="5">
        <v>2100201</v>
      </c>
      <c r="B229" s="8" t="s">
        <v>224</v>
      </c>
      <c r="C229" s="4">
        <f t="shared" si="5"/>
        <v>0</v>
      </c>
      <c r="D229" s="4"/>
      <c r="E229" s="4"/>
      <c r="F229" s="4"/>
      <c r="G229" s="18"/>
    </row>
    <row r="230" spans="1:7" ht="15.75" customHeight="1">
      <c r="A230" s="5">
        <v>2100202</v>
      </c>
      <c r="B230" s="8" t="s">
        <v>225</v>
      </c>
      <c r="C230" s="4">
        <f t="shared" si="5"/>
        <v>0</v>
      </c>
      <c r="D230" s="4"/>
      <c r="E230" s="4"/>
      <c r="F230" s="4"/>
      <c r="G230" s="18"/>
    </row>
    <row r="231" spans="1:7" ht="15.75" customHeight="1">
      <c r="A231" s="5">
        <v>21003</v>
      </c>
      <c r="B231" s="7" t="s">
        <v>226</v>
      </c>
      <c r="C231" s="4">
        <f t="shared" si="5"/>
        <v>4960000</v>
      </c>
      <c r="D231" s="4">
        <f>D232</f>
        <v>4876661</v>
      </c>
      <c r="E231" s="4">
        <f>E232</f>
        <v>83339</v>
      </c>
      <c r="F231" s="4">
        <f>F232</f>
        <v>0</v>
      </c>
      <c r="G231" s="4">
        <f>G232</f>
        <v>0</v>
      </c>
    </row>
    <row r="232" spans="1:7" ht="15.75" customHeight="1">
      <c r="A232" s="5">
        <v>2100301</v>
      </c>
      <c r="B232" s="8" t="s">
        <v>227</v>
      </c>
      <c r="C232" s="4">
        <f t="shared" si="5"/>
        <v>4960000</v>
      </c>
      <c r="D232" s="4">
        <v>4876661</v>
      </c>
      <c r="E232" s="4">
        <v>83339</v>
      </c>
      <c r="F232" s="4">
        <v>0</v>
      </c>
      <c r="G232" s="18">
        <v>0</v>
      </c>
    </row>
    <row r="233" spans="1:7" ht="15.75" customHeight="1">
      <c r="A233" s="5">
        <v>2100302</v>
      </c>
      <c r="B233" s="8" t="s">
        <v>228</v>
      </c>
      <c r="C233" s="4">
        <f t="shared" si="5"/>
        <v>0</v>
      </c>
      <c r="D233" s="4"/>
      <c r="E233" s="4"/>
      <c r="F233" s="4"/>
      <c r="G233" s="18"/>
    </row>
    <row r="234" spans="1:7" ht="15.75" customHeight="1">
      <c r="A234" s="5">
        <v>2100399</v>
      </c>
      <c r="B234" s="8" t="s">
        <v>229</v>
      </c>
      <c r="C234" s="4">
        <f t="shared" si="5"/>
        <v>0</v>
      </c>
      <c r="D234" s="4"/>
      <c r="E234" s="4"/>
      <c r="F234" s="4"/>
      <c r="G234" s="18"/>
    </row>
    <row r="235" spans="1:7" ht="15.75" customHeight="1">
      <c r="A235" s="5">
        <v>21004</v>
      </c>
      <c r="B235" s="7" t="s">
        <v>230</v>
      </c>
      <c r="C235" s="4">
        <f t="shared" si="5"/>
        <v>0</v>
      </c>
      <c r="D235" s="4"/>
      <c r="E235" s="4"/>
      <c r="F235" s="4"/>
      <c r="G235" s="18"/>
    </row>
    <row r="236" spans="1:7" ht="15.75" customHeight="1">
      <c r="A236" s="5">
        <v>2100401</v>
      </c>
      <c r="B236" s="8" t="s">
        <v>231</v>
      </c>
      <c r="C236" s="4">
        <f t="shared" si="5"/>
        <v>0</v>
      </c>
      <c r="D236" s="4"/>
      <c r="E236" s="4"/>
      <c r="F236" s="4"/>
      <c r="G236" s="18"/>
    </row>
    <row r="237" spans="1:7" ht="15.75" customHeight="1">
      <c r="A237" s="5">
        <v>2100402</v>
      </c>
      <c r="B237" s="8" t="s">
        <v>232</v>
      </c>
      <c r="C237" s="4">
        <f t="shared" si="5"/>
        <v>0</v>
      </c>
      <c r="D237" s="4"/>
      <c r="E237" s="4"/>
      <c r="F237" s="4"/>
      <c r="G237" s="18"/>
    </row>
    <row r="238" spans="1:7" ht="15.75" customHeight="1">
      <c r="A238" s="5">
        <v>2100403</v>
      </c>
      <c r="B238" s="8" t="s">
        <v>233</v>
      </c>
      <c r="C238" s="4">
        <f t="shared" si="5"/>
        <v>0</v>
      </c>
      <c r="D238" s="4"/>
      <c r="E238" s="4"/>
      <c r="F238" s="4"/>
      <c r="G238" s="18"/>
    </row>
    <row r="239" spans="1:7" ht="15.75" customHeight="1">
      <c r="A239" s="5">
        <v>2100408</v>
      </c>
      <c r="B239" s="8" t="s">
        <v>234</v>
      </c>
      <c r="C239" s="4">
        <f t="shared" si="5"/>
        <v>0</v>
      </c>
      <c r="D239" s="4"/>
      <c r="E239" s="4"/>
      <c r="F239" s="4"/>
      <c r="G239" s="18"/>
    </row>
    <row r="240" spans="1:7" ht="15.75" customHeight="1">
      <c r="A240" s="5">
        <v>2100409</v>
      </c>
      <c r="B240" s="8" t="s">
        <v>235</v>
      </c>
      <c r="C240" s="4">
        <f t="shared" si="5"/>
        <v>0</v>
      </c>
      <c r="D240" s="4"/>
      <c r="E240" s="4"/>
      <c r="F240" s="4"/>
      <c r="G240" s="18"/>
    </row>
    <row r="241" spans="1:7" ht="15.75" customHeight="1">
      <c r="A241" s="5">
        <v>2100499</v>
      </c>
      <c r="B241" s="8" t="s">
        <v>236</v>
      </c>
      <c r="C241" s="4">
        <f t="shared" si="5"/>
        <v>0</v>
      </c>
      <c r="D241" s="4"/>
      <c r="E241" s="4"/>
      <c r="F241" s="4"/>
      <c r="G241" s="18"/>
    </row>
    <row r="242" spans="1:7" ht="15.75" customHeight="1">
      <c r="A242" s="5">
        <v>21007</v>
      </c>
      <c r="B242" s="7" t="s">
        <v>237</v>
      </c>
      <c r="C242" s="4">
        <f t="shared" si="5"/>
        <v>0</v>
      </c>
      <c r="D242" s="4"/>
      <c r="E242" s="4"/>
      <c r="F242" s="4"/>
      <c r="G242" s="18"/>
    </row>
    <row r="243" spans="1:7" ht="15.75" customHeight="1">
      <c r="A243" s="5">
        <v>2100799</v>
      </c>
      <c r="B243" s="8" t="s">
        <v>238</v>
      </c>
      <c r="C243" s="4">
        <f t="shared" si="5"/>
        <v>0</v>
      </c>
      <c r="D243" s="4"/>
      <c r="E243" s="4"/>
      <c r="F243" s="4"/>
      <c r="G243" s="18"/>
    </row>
    <row r="244" spans="1:7" ht="15.75" customHeight="1">
      <c r="A244" s="5">
        <v>21011</v>
      </c>
      <c r="B244" s="7" t="s">
        <v>239</v>
      </c>
      <c r="C244" s="4">
        <f t="shared" si="5"/>
        <v>0</v>
      </c>
      <c r="D244" s="4"/>
      <c r="E244" s="4"/>
      <c r="F244" s="4"/>
      <c r="G244" s="18"/>
    </row>
    <row r="245" spans="1:7" ht="15.75" customHeight="1">
      <c r="A245" s="5">
        <v>2101199</v>
      </c>
      <c r="B245" s="8" t="s">
        <v>240</v>
      </c>
      <c r="C245" s="4">
        <f t="shared" si="5"/>
        <v>0</v>
      </c>
      <c r="D245" s="4"/>
      <c r="E245" s="4"/>
      <c r="F245" s="4"/>
      <c r="G245" s="18"/>
    </row>
    <row r="246" spans="1:7" ht="15.75" customHeight="1">
      <c r="A246" s="5">
        <v>21012</v>
      </c>
      <c r="B246" s="7" t="s">
        <v>241</v>
      </c>
      <c r="C246" s="4">
        <f t="shared" si="5"/>
        <v>0</v>
      </c>
      <c r="D246" s="4"/>
      <c r="E246" s="4"/>
      <c r="F246" s="4"/>
      <c r="G246" s="18"/>
    </row>
    <row r="247" spans="1:7" ht="15.75" customHeight="1">
      <c r="A247" s="5">
        <v>2101202</v>
      </c>
      <c r="B247" s="8" t="s">
        <v>242</v>
      </c>
      <c r="C247" s="4">
        <f t="shared" si="5"/>
        <v>0</v>
      </c>
      <c r="D247" s="4"/>
      <c r="E247" s="4"/>
      <c r="F247" s="4"/>
      <c r="G247" s="18"/>
    </row>
    <row r="248" spans="1:7" ht="15.75" customHeight="1">
      <c r="A248" s="5">
        <v>21013</v>
      </c>
      <c r="B248" s="6" t="s">
        <v>243</v>
      </c>
      <c r="C248" s="4">
        <f t="shared" si="5"/>
        <v>0</v>
      </c>
      <c r="D248" s="4"/>
      <c r="E248" s="4"/>
      <c r="F248" s="4"/>
      <c r="G248" s="18"/>
    </row>
    <row r="249" spans="1:7" ht="15.75" customHeight="1">
      <c r="A249" s="5">
        <v>2101301</v>
      </c>
      <c r="B249" s="8" t="s">
        <v>244</v>
      </c>
      <c r="C249" s="4">
        <f t="shared" si="5"/>
        <v>0</v>
      </c>
      <c r="D249" s="4"/>
      <c r="E249" s="4"/>
      <c r="F249" s="4"/>
      <c r="G249" s="18"/>
    </row>
    <row r="250" spans="1:7" ht="15.75" customHeight="1">
      <c r="A250" s="5">
        <v>21014</v>
      </c>
      <c r="B250" s="7" t="s">
        <v>245</v>
      </c>
      <c r="C250" s="4">
        <f t="shared" si="5"/>
        <v>0</v>
      </c>
      <c r="D250" s="4"/>
      <c r="E250" s="4"/>
      <c r="F250" s="4"/>
      <c r="G250" s="18"/>
    </row>
    <row r="251" spans="1:7" ht="15.75" customHeight="1">
      <c r="A251" s="5">
        <v>2101499</v>
      </c>
      <c r="B251" s="8" t="s">
        <v>246</v>
      </c>
      <c r="C251" s="4">
        <f t="shared" si="5"/>
        <v>0</v>
      </c>
      <c r="D251" s="4"/>
      <c r="E251" s="4"/>
      <c r="F251" s="4"/>
      <c r="G251" s="18"/>
    </row>
    <row r="252" spans="1:7" ht="15.75" customHeight="1">
      <c r="A252" s="5">
        <v>21015</v>
      </c>
      <c r="B252" s="7" t="s">
        <v>247</v>
      </c>
      <c r="C252" s="4">
        <f t="shared" si="5"/>
        <v>0</v>
      </c>
      <c r="D252" s="4"/>
      <c r="E252" s="4"/>
      <c r="F252" s="4"/>
      <c r="G252" s="18"/>
    </row>
    <row r="253" spans="1:7" ht="15.75" customHeight="1">
      <c r="A253" s="5">
        <v>2101599</v>
      </c>
      <c r="B253" s="8" t="s">
        <v>248</v>
      </c>
      <c r="C253" s="4">
        <f t="shared" si="5"/>
        <v>0</v>
      </c>
      <c r="D253" s="4"/>
      <c r="E253" s="4"/>
      <c r="F253" s="4"/>
      <c r="G253" s="18"/>
    </row>
    <row r="254" spans="1:7" ht="15.75" customHeight="1">
      <c r="A254" s="5">
        <v>21099</v>
      </c>
      <c r="B254" s="7" t="s">
        <v>249</v>
      </c>
      <c r="C254" s="4">
        <f t="shared" si="5"/>
        <v>0</v>
      </c>
      <c r="D254" s="4"/>
      <c r="E254" s="4"/>
      <c r="F254" s="4"/>
      <c r="G254" s="18"/>
    </row>
    <row r="255" spans="1:7" ht="15.75" customHeight="1">
      <c r="A255" s="5">
        <v>2109901</v>
      </c>
      <c r="B255" s="8" t="s">
        <v>249</v>
      </c>
      <c r="C255" s="4">
        <f t="shared" si="5"/>
        <v>0</v>
      </c>
      <c r="D255" s="4"/>
      <c r="E255" s="4"/>
      <c r="F255" s="4"/>
      <c r="G255" s="18"/>
    </row>
    <row r="256" spans="1:7" ht="15.75" customHeight="1">
      <c r="A256" s="5">
        <v>211</v>
      </c>
      <c r="B256" s="6" t="s">
        <v>250</v>
      </c>
      <c r="C256" s="4">
        <f t="shared" si="5"/>
        <v>20000000</v>
      </c>
      <c r="D256" s="4"/>
      <c r="E256" s="4"/>
      <c r="F256" s="4"/>
      <c r="G256" s="18">
        <v>20000000</v>
      </c>
    </row>
    <row r="257" spans="1:7" ht="15.75" customHeight="1">
      <c r="A257" s="5">
        <v>21101</v>
      </c>
      <c r="B257" s="7" t="s">
        <v>251</v>
      </c>
      <c r="C257" s="4">
        <f t="shared" ref="C257:C320" si="6">D257+E257+F257+G257</f>
        <v>20000000</v>
      </c>
      <c r="D257" s="4"/>
      <c r="E257" s="4"/>
      <c r="F257" s="4"/>
      <c r="G257" s="18">
        <v>20000000</v>
      </c>
    </row>
    <row r="258" spans="1:7" ht="15.75" customHeight="1">
      <c r="A258" s="5">
        <v>2110101</v>
      </c>
      <c r="B258" s="8" t="s">
        <v>252</v>
      </c>
      <c r="C258" s="4">
        <f t="shared" si="6"/>
        <v>20000000</v>
      </c>
      <c r="D258" s="4"/>
      <c r="E258" s="4"/>
      <c r="F258" s="4"/>
      <c r="G258" s="18">
        <v>20000000</v>
      </c>
    </row>
    <row r="259" spans="1:7" ht="15.75" customHeight="1">
      <c r="A259" s="5">
        <v>2110102</v>
      </c>
      <c r="B259" s="8" t="s">
        <v>253</v>
      </c>
      <c r="C259" s="4">
        <f t="shared" si="6"/>
        <v>0</v>
      </c>
      <c r="D259" s="4"/>
      <c r="E259" s="4"/>
      <c r="F259" s="4"/>
      <c r="G259" s="18"/>
    </row>
    <row r="260" spans="1:7" ht="15.75" customHeight="1">
      <c r="A260" s="5">
        <v>2110104</v>
      </c>
      <c r="B260" s="8" t="s">
        <v>254</v>
      </c>
      <c r="C260" s="4">
        <f t="shared" si="6"/>
        <v>0</v>
      </c>
      <c r="D260" s="4"/>
      <c r="E260" s="4"/>
      <c r="F260" s="4"/>
      <c r="G260" s="18"/>
    </row>
    <row r="261" spans="1:7" ht="15.75" customHeight="1">
      <c r="A261" s="5">
        <v>2110199</v>
      </c>
      <c r="B261" s="8" t="s">
        <v>255</v>
      </c>
      <c r="C261" s="4">
        <f t="shared" si="6"/>
        <v>0</v>
      </c>
      <c r="D261" s="4"/>
      <c r="E261" s="4"/>
      <c r="F261" s="4"/>
      <c r="G261" s="18"/>
    </row>
    <row r="262" spans="1:7" ht="15.75" customHeight="1">
      <c r="A262" s="5">
        <v>21102</v>
      </c>
      <c r="B262" s="7" t="s">
        <v>256</v>
      </c>
      <c r="C262" s="4">
        <f t="shared" si="6"/>
        <v>0</v>
      </c>
      <c r="D262" s="4"/>
      <c r="E262" s="4"/>
      <c r="F262" s="4"/>
      <c r="G262" s="18"/>
    </row>
    <row r="263" spans="1:7" ht="15.75" customHeight="1">
      <c r="A263" s="5">
        <v>2110299</v>
      </c>
      <c r="B263" s="8" t="s">
        <v>257</v>
      </c>
      <c r="C263" s="4">
        <f t="shared" si="6"/>
        <v>0</v>
      </c>
      <c r="D263" s="4"/>
      <c r="E263" s="4"/>
      <c r="F263" s="4"/>
      <c r="G263" s="18"/>
    </row>
    <row r="264" spans="1:7" ht="15.75" customHeight="1">
      <c r="A264" s="5">
        <v>21103</v>
      </c>
      <c r="B264" s="7" t="s">
        <v>258</v>
      </c>
      <c r="C264" s="4">
        <f t="shared" si="6"/>
        <v>0</v>
      </c>
      <c r="D264" s="4"/>
      <c r="E264" s="4"/>
      <c r="F264" s="4"/>
      <c r="G264" s="18"/>
    </row>
    <row r="265" spans="1:7" ht="15.75" customHeight="1">
      <c r="A265" s="5">
        <v>2110302</v>
      </c>
      <c r="B265" s="8" t="s">
        <v>259</v>
      </c>
      <c r="C265" s="4">
        <f t="shared" si="6"/>
        <v>0</v>
      </c>
      <c r="D265" s="4"/>
      <c r="E265" s="4"/>
      <c r="F265" s="4"/>
      <c r="G265" s="18"/>
    </row>
    <row r="266" spans="1:7" ht="15.75" customHeight="1">
      <c r="A266" s="5">
        <v>2110399</v>
      </c>
      <c r="B266" s="8" t="s">
        <v>260</v>
      </c>
      <c r="C266" s="4">
        <f t="shared" si="6"/>
        <v>0</v>
      </c>
      <c r="D266" s="4"/>
      <c r="E266" s="4"/>
      <c r="F266" s="4"/>
      <c r="G266" s="18"/>
    </row>
    <row r="267" spans="1:7" ht="15.75" customHeight="1">
      <c r="A267" s="5">
        <v>21104</v>
      </c>
      <c r="B267" s="7" t="s">
        <v>261</v>
      </c>
      <c r="C267" s="4">
        <f t="shared" si="6"/>
        <v>0</v>
      </c>
      <c r="D267" s="4"/>
      <c r="E267" s="4"/>
      <c r="F267" s="4"/>
      <c r="G267" s="18"/>
    </row>
    <row r="268" spans="1:7" ht="15.75" customHeight="1">
      <c r="A268" s="5">
        <v>2110401</v>
      </c>
      <c r="B268" s="8" t="s">
        <v>262</v>
      </c>
      <c r="C268" s="4">
        <f t="shared" si="6"/>
        <v>0</v>
      </c>
      <c r="D268" s="4"/>
      <c r="E268" s="4"/>
      <c r="F268" s="4"/>
      <c r="G268" s="18"/>
    </row>
    <row r="269" spans="1:7" ht="15.75" customHeight="1">
      <c r="A269" s="5">
        <v>2110402</v>
      </c>
      <c r="B269" s="8" t="s">
        <v>263</v>
      </c>
      <c r="C269" s="4">
        <f t="shared" si="6"/>
        <v>0</v>
      </c>
      <c r="D269" s="4"/>
      <c r="E269" s="4"/>
      <c r="F269" s="4"/>
      <c r="G269" s="18"/>
    </row>
    <row r="270" spans="1:7" ht="15.75" customHeight="1">
      <c r="A270" s="5">
        <v>2110499</v>
      </c>
      <c r="B270" s="8" t="s">
        <v>264</v>
      </c>
      <c r="C270" s="4">
        <f t="shared" si="6"/>
        <v>0</v>
      </c>
      <c r="D270" s="4"/>
      <c r="E270" s="4"/>
      <c r="F270" s="4"/>
      <c r="G270" s="18"/>
    </row>
    <row r="271" spans="1:7" ht="15.75" customHeight="1">
      <c r="A271" s="5">
        <v>21105</v>
      </c>
      <c r="B271" s="7" t="s">
        <v>265</v>
      </c>
      <c r="C271" s="4">
        <f t="shared" si="6"/>
        <v>0</v>
      </c>
      <c r="D271" s="4"/>
      <c r="E271" s="4"/>
      <c r="F271" s="4"/>
      <c r="G271" s="18"/>
    </row>
    <row r="272" spans="1:7" ht="15.75" customHeight="1">
      <c r="A272" s="5">
        <v>2110501</v>
      </c>
      <c r="B272" s="8" t="s">
        <v>266</v>
      </c>
      <c r="C272" s="4">
        <f t="shared" si="6"/>
        <v>0</v>
      </c>
      <c r="D272" s="4"/>
      <c r="E272" s="4"/>
      <c r="F272" s="4"/>
      <c r="G272" s="18"/>
    </row>
    <row r="273" spans="1:7" ht="15.75" customHeight="1">
      <c r="A273" s="5">
        <v>2110599</v>
      </c>
      <c r="B273" s="8" t="s">
        <v>267</v>
      </c>
      <c r="C273" s="4">
        <f t="shared" si="6"/>
        <v>0</v>
      </c>
      <c r="D273" s="4"/>
      <c r="E273" s="4"/>
      <c r="F273" s="4"/>
      <c r="G273" s="18"/>
    </row>
    <row r="274" spans="1:7" ht="15.75" customHeight="1">
      <c r="A274" s="5">
        <v>21111</v>
      </c>
      <c r="B274" s="7" t="s">
        <v>268</v>
      </c>
      <c r="C274" s="4">
        <f t="shared" si="6"/>
        <v>0</v>
      </c>
      <c r="D274" s="4"/>
      <c r="E274" s="4"/>
      <c r="F274" s="4"/>
      <c r="G274" s="18"/>
    </row>
    <row r="275" spans="1:7" ht="15.75" customHeight="1">
      <c r="A275" s="5">
        <v>2111199</v>
      </c>
      <c r="B275" s="8" t="s">
        <v>269</v>
      </c>
      <c r="C275" s="4">
        <f t="shared" si="6"/>
        <v>0</v>
      </c>
      <c r="D275" s="4"/>
      <c r="E275" s="4"/>
      <c r="F275" s="4"/>
      <c r="G275" s="18"/>
    </row>
    <row r="276" spans="1:7" ht="15.75" customHeight="1">
      <c r="A276" s="5">
        <v>21114</v>
      </c>
      <c r="B276" s="7" t="s">
        <v>270</v>
      </c>
      <c r="C276" s="4">
        <f t="shared" si="6"/>
        <v>0</v>
      </c>
      <c r="D276" s="4"/>
      <c r="E276" s="4"/>
      <c r="F276" s="4"/>
      <c r="G276" s="18"/>
    </row>
    <row r="277" spans="1:7" ht="15.75" customHeight="1">
      <c r="A277" s="5">
        <v>2111413</v>
      </c>
      <c r="B277" s="8" t="s">
        <v>271</v>
      </c>
      <c r="C277" s="4">
        <f t="shared" si="6"/>
        <v>0</v>
      </c>
      <c r="D277" s="4"/>
      <c r="E277" s="4"/>
      <c r="F277" s="4"/>
      <c r="G277" s="18"/>
    </row>
    <row r="278" spans="1:7" ht="15.75" customHeight="1">
      <c r="A278" s="5">
        <v>21199</v>
      </c>
      <c r="B278" s="7" t="s">
        <v>272</v>
      </c>
      <c r="C278" s="4">
        <f t="shared" si="6"/>
        <v>0</v>
      </c>
      <c r="D278" s="4"/>
      <c r="E278" s="4"/>
      <c r="F278" s="4"/>
      <c r="G278" s="18"/>
    </row>
    <row r="279" spans="1:7" ht="15.75" customHeight="1">
      <c r="A279" s="5">
        <v>2119901</v>
      </c>
      <c r="B279" s="8" t="s">
        <v>272</v>
      </c>
      <c r="C279" s="4">
        <f t="shared" si="6"/>
        <v>0</v>
      </c>
      <c r="D279" s="4"/>
      <c r="E279" s="4"/>
      <c r="F279" s="4"/>
      <c r="G279" s="18"/>
    </row>
    <row r="280" spans="1:7" ht="15.75" customHeight="1">
      <c r="A280" s="5">
        <v>212</v>
      </c>
      <c r="B280" s="6" t="s">
        <v>273</v>
      </c>
      <c r="C280" s="4">
        <f t="shared" si="6"/>
        <v>90672272.030000001</v>
      </c>
      <c r="D280" s="4">
        <v>33398054.190000001</v>
      </c>
      <c r="E280" s="4">
        <v>3532994.5600000001</v>
      </c>
      <c r="F280" s="4">
        <v>1374983.28</v>
      </c>
      <c r="G280" s="18">
        <f>2796240+49570000</f>
        <v>52366240</v>
      </c>
    </row>
    <row r="281" spans="1:7" ht="15.75" customHeight="1">
      <c r="A281" s="5">
        <v>21201</v>
      </c>
      <c r="B281" s="7" t="s">
        <v>274</v>
      </c>
      <c r="C281" s="4">
        <f t="shared" si="6"/>
        <v>90672272.030000001</v>
      </c>
      <c r="D281" s="4">
        <v>33398054.190000001</v>
      </c>
      <c r="E281" s="4">
        <v>3532994.5600000001</v>
      </c>
      <c r="F281" s="4">
        <v>1374983.28</v>
      </c>
      <c r="G281" s="18">
        <f>2796240+49570000</f>
        <v>52366240</v>
      </c>
    </row>
    <row r="282" spans="1:7" ht="15.75" customHeight="1">
      <c r="A282" s="5">
        <v>2120101</v>
      </c>
      <c r="B282" s="8" t="s">
        <v>275</v>
      </c>
      <c r="C282" s="4">
        <f t="shared" si="6"/>
        <v>90672272.030000001</v>
      </c>
      <c r="D282" s="4">
        <v>33398054.190000001</v>
      </c>
      <c r="E282" s="4">
        <v>3532994.5600000001</v>
      </c>
      <c r="F282" s="4">
        <v>1374983.28</v>
      </c>
      <c r="G282" s="18">
        <f>2796240+49570000</f>
        <v>52366240</v>
      </c>
    </row>
    <row r="283" spans="1:7" ht="15.75" customHeight="1">
      <c r="A283" s="5">
        <v>2120102</v>
      </c>
      <c r="B283" s="8" t="s">
        <v>276</v>
      </c>
      <c r="C283" s="4">
        <f t="shared" si="6"/>
        <v>0</v>
      </c>
      <c r="D283" s="4"/>
      <c r="E283" s="4"/>
      <c r="F283" s="4"/>
      <c r="G283" s="18"/>
    </row>
    <row r="284" spans="1:7" ht="15.75" customHeight="1">
      <c r="A284" s="5">
        <v>2120103</v>
      </c>
      <c r="B284" s="8" t="s">
        <v>277</v>
      </c>
      <c r="C284" s="4">
        <f t="shared" si="6"/>
        <v>0</v>
      </c>
      <c r="D284" s="4"/>
      <c r="E284" s="4"/>
      <c r="F284" s="4"/>
      <c r="G284" s="18"/>
    </row>
    <row r="285" spans="1:7" ht="15.75" customHeight="1">
      <c r="A285" s="5">
        <v>2120104</v>
      </c>
      <c r="B285" s="8" t="s">
        <v>278</v>
      </c>
      <c r="C285" s="4">
        <f t="shared" si="6"/>
        <v>0</v>
      </c>
      <c r="D285" s="4"/>
      <c r="E285" s="4"/>
      <c r="F285" s="4"/>
      <c r="G285" s="18"/>
    </row>
    <row r="286" spans="1:7" ht="15.75" customHeight="1">
      <c r="A286" s="5">
        <v>2120106</v>
      </c>
      <c r="B286" s="8" t="s">
        <v>279</v>
      </c>
      <c r="C286" s="4">
        <f t="shared" si="6"/>
        <v>0</v>
      </c>
      <c r="D286" s="4"/>
      <c r="E286" s="4"/>
      <c r="F286" s="4"/>
      <c r="G286" s="18"/>
    </row>
    <row r="287" spans="1:7" ht="15.75" customHeight="1">
      <c r="A287" s="5">
        <v>2120199</v>
      </c>
      <c r="B287" s="8" t="s">
        <v>280</v>
      </c>
      <c r="C287" s="4">
        <f t="shared" si="6"/>
        <v>0</v>
      </c>
      <c r="D287" s="4"/>
      <c r="E287" s="4"/>
      <c r="F287" s="4"/>
      <c r="G287" s="18"/>
    </row>
    <row r="288" spans="1:7" ht="15.75" customHeight="1">
      <c r="A288" s="5">
        <v>21202</v>
      </c>
      <c r="B288" s="7" t="s">
        <v>281</v>
      </c>
      <c r="C288" s="4">
        <f t="shared" si="6"/>
        <v>0</v>
      </c>
      <c r="D288" s="4"/>
      <c r="E288" s="4"/>
      <c r="F288" s="4"/>
      <c r="G288" s="18"/>
    </row>
    <row r="289" spans="1:7" ht="15.75" customHeight="1">
      <c r="A289" s="5">
        <v>2120201</v>
      </c>
      <c r="B289" s="8" t="s">
        <v>281</v>
      </c>
      <c r="C289" s="4">
        <f t="shared" si="6"/>
        <v>0</v>
      </c>
      <c r="D289" s="4"/>
      <c r="E289" s="4"/>
      <c r="F289" s="4"/>
      <c r="G289" s="18"/>
    </row>
    <row r="290" spans="1:7" ht="15.75" customHeight="1">
      <c r="A290" s="5">
        <v>21203</v>
      </c>
      <c r="B290" s="7" t="s">
        <v>282</v>
      </c>
      <c r="C290" s="4">
        <f t="shared" si="6"/>
        <v>0</v>
      </c>
      <c r="D290" s="4"/>
      <c r="E290" s="4"/>
      <c r="F290" s="4"/>
      <c r="G290" s="18"/>
    </row>
    <row r="291" spans="1:7" ht="15.75" customHeight="1">
      <c r="A291" s="5">
        <v>2120303</v>
      </c>
      <c r="B291" s="8" t="s">
        <v>283</v>
      </c>
      <c r="C291" s="4">
        <f t="shared" si="6"/>
        <v>0</v>
      </c>
      <c r="D291" s="4"/>
      <c r="E291" s="4"/>
      <c r="F291" s="4"/>
      <c r="G291" s="18"/>
    </row>
    <row r="292" spans="1:7" ht="15.75" customHeight="1">
      <c r="A292" s="5">
        <v>2120399</v>
      </c>
      <c r="B292" s="8" t="s">
        <v>284</v>
      </c>
      <c r="C292" s="4">
        <f t="shared" si="6"/>
        <v>0</v>
      </c>
      <c r="D292" s="4"/>
      <c r="E292" s="4"/>
      <c r="F292" s="4"/>
      <c r="G292" s="18"/>
    </row>
    <row r="293" spans="1:7" ht="15.75" customHeight="1">
      <c r="A293" s="5">
        <v>21205</v>
      </c>
      <c r="B293" s="7" t="s">
        <v>285</v>
      </c>
      <c r="C293" s="4">
        <f t="shared" si="6"/>
        <v>0</v>
      </c>
      <c r="D293" s="4"/>
      <c r="E293" s="4"/>
      <c r="F293" s="4"/>
      <c r="G293" s="18"/>
    </row>
    <row r="294" spans="1:7" ht="15.75" customHeight="1">
      <c r="A294" s="5">
        <v>2120501</v>
      </c>
      <c r="B294" s="8" t="s">
        <v>285</v>
      </c>
      <c r="C294" s="4">
        <f t="shared" si="6"/>
        <v>0</v>
      </c>
      <c r="D294" s="4"/>
      <c r="E294" s="4"/>
      <c r="F294" s="4"/>
      <c r="G294" s="18"/>
    </row>
    <row r="295" spans="1:7" ht="15.75" customHeight="1">
      <c r="A295" s="5">
        <v>21206</v>
      </c>
      <c r="B295" s="7" t="s">
        <v>286</v>
      </c>
      <c r="C295" s="4">
        <f t="shared" si="6"/>
        <v>0</v>
      </c>
      <c r="D295" s="4"/>
      <c r="E295" s="4"/>
      <c r="F295" s="4"/>
      <c r="G295" s="18"/>
    </row>
    <row r="296" spans="1:7" ht="15.75" customHeight="1">
      <c r="A296" s="5">
        <v>2120601</v>
      </c>
      <c r="B296" s="8" t="s">
        <v>287</v>
      </c>
      <c r="C296" s="4">
        <f t="shared" si="6"/>
        <v>0</v>
      </c>
      <c r="D296" s="4"/>
      <c r="E296" s="4"/>
      <c r="F296" s="4"/>
      <c r="G296" s="18"/>
    </row>
    <row r="297" spans="1:7" ht="15.75" customHeight="1">
      <c r="A297" s="5">
        <v>21299</v>
      </c>
      <c r="B297" s="7" t="s">
        <v>288</v>
      </c>
      <c r="C297" s="4">
        <f t="shared" si="6"/>
        <v>0</v>
      </c>
      <c r="D297" s="4"/>
      <c r="E297" s="4"/>
      <c r="F297" s="4"/>
      <c r="G297" s="18"/>
    </row>
    <row r="298" spans="1:7" ht="15.75" customHeight="1">
      <c r="A298" s="5">
        <v>2129901</v>
      </c>
      <c r="B298" s="8" t="s">
        <v>288</v>
      </c>
      <c r="C298" s="4">
        <f t="shared" si="6"/>
        <v>0</v>
      </c>
      <c r="D298" s="4"/>
      <c r="E298" s="4"/>
      <c r="F298" s="4"/>
      <c r="G298" s="18"/>
    </row>
    <row r="299" spans="1:7" ht="15.75" customHeight="1">
      <c r="A299" s="5">
        <v>213</v>
      </c>
      <c r="B299" s="6" t="s">
        <v>8</v>
      </c>
      <c r="C299" s="4">
        <f t="shared" si="6"/>
        <v>320000</v>
      </c>
      <c r="D299" s="4"/>
      <c r="E299" s="4"/>
      <c r="F299" s="4"/>
      <c r="G299" s="18">
        <v>320000</v>
      </c>
    </row>
    <row r="300" spans="1:7" ht="15.75" customHeight="1">
      <c r="A300" s="5">
        <v>21301</v>
      </c>
      <c r="B300" s="7" t="s">
        <v>289</v>
      </c>
      <c r="C300" s="4">
        <f t="shared" si="6"/>
        <v>0</v>
      </c>
      <c r="D300" s="4"/>
      <c r="E300" s="4"/>
      <c r="F300" s="4"/>
      <c r="G300" s="18"/>
    </row>
    <row r="301" spans="1:7" ht="15.75" customHeight="1">
      <c r="A301" s="5">
        <v>2130101</v>
      </c>
      <c r="B301" s="8" t="s">
        <v>290</v>
      </c>
      <c r="C301" s="4">
        <f t="shared" si="6"/>
        <v>0</v>
      </c>
      <c r="D301" s="4"/>
      <c r="E301" s="4"/>
      <c r="F301" s="4"/>
      <c r="G301" s="18"/>
    </row>
    <row r="302" spans="1:7" ht="15.75" customHeight="1">
      <c r="A302" s="5">
        <v>2130104</v>
      </c>
      <c r="B302" s="8" t="s">
        <v>291</v>
      </c>
      <c r="C302" s="4">
        <f t="shared" si="6"/>
        <v>0</v>
      </c>
      <c r="D302" s="4"/>
      <c r="E302" s="4"/>
      <c r="F302" s="4"/>
      <c r="G302" s="18"/>
    </row>
    <row r="303" spans="1:7" ht="15.75" customHeight="1">
      <c r="A303" s="5">
        <v>2130106</v>
      </c>
      <c r="B303" s="8" t="s">
        <v>292</v>
      </c>
      <c r="C303" s="4">
        <f t="shared" si="6"/>
        <v>0</v>
      </c>
      <c r="D303" s="4"/>
      <c r="E303" s="4"/>
      <c r="F303" s="4"/>
      <c r="G303" s="18"/>
    </row>
    <row r="304" spans="1:7" ht="15.75" customHeight="1">
      <c r="A304" s="5">
        <v>2130108</v>
      </c>
      <c r="B304" s="8" t="s">
        <v>293</v>
      </c>
      <c r="C304" s="4">
        <f t="shared" si="6"/>
        <v>0</v>
      </c>
      <c r="D304" s="4"/>
      <c r="E304" s="4"/>
      <c r="F304" s="4"/>
      <c r="G304" s="18"/>
    </row>
    <row r="305" spans="1:7" ht="15.75" customHeight="1">
      <c r="A305" s="5">
        <v>2130109</v>
      </c>
      <c r="B305" s="8" t="s">
        <v>294</v>
      </c>
      <c r="C305" s="4">
        <f t="shared" si="6"/>
        <v>0</v>
      </c>
      <c r="D305" s="4"/>
      <c r="E305" s="4"/>
      <c r="F305" s="4"/>
      <c r="G305" s="18"/>
    </row>
    <row r="306" spans="1:7" ht="15.75" customHeight="1">
      <c r="A306" s="5">
        <v>2130110</v>
      </c>
      <c r="B306" s="8" t="s">
        <v>295</v>
      </c>
      <c r="C306" s="4">
        <f t="shared" si="6"/>
        <v>0</v>
      </c>
      <c r="D306" s="4"/>
      <c r="E306" s="4"/>
      <c r="F306" s="4"/>
      <c r="G306" s="18"/>
    </row>
    <row r="307" spans="1:7" ht="15.75" customHeight="1">
      <c r="A307" s="5">
        <v>2130111</v>
      </c>
      <c r="B307" s="8" t="s">
        <v>296</v>
      </c>
      <c r="C307" s="4">
        <f t="shared" si="6"/>
        <v>0</v>
      </c>
      <c r="D307" s="4"/>
      <c r="E307" s="4"/>
      <c r="F307" s="4"/>
      <c r="G307" s="18"/>
    </row>
    <row r="308" spans="1:7" ht="15.75" customHeight="1">
      <c r="A308" s="5">
        <v>2130122</v>
      </c>
      <c r="B308" s="8" t="s">
        <v>297</v>
      </c>
      <c r="C308" s="4">
        <f t="shared" si="6"/>
        <v>0</v>
      </c>
      <c r="D308" s="4"/>
      <c r="E308" s="4"/>
      <c r="F308" s="4"/>
      <c r="G308" s="18"/>
    </row>
    <row r="309" spans="1:7" ht="15.75" customHeight="1">
      <c r="A309" s="5">
        <v>2130126</v>
      </c>
      <c r="B309" s="8" t="s">
        <v>298</v>
      </c>
      <c r="C309" s="4">
        <f t="shared" si="6"/>
        <v>0</v>
      </c>
      <c r="D309" s="4"/>
      <c r="E309" s="4"/>
      <c r="F309" s="4"/>
      <c r="G309" s="18"/>
    </row>
    <row r="310" spans="1:7" ht="15.75" customHeight="1">
      <c r="A310" s="5">
        <v>2130135</v>
      </c>
      <c r="B310" s="8" t="s">
        <v>299</v>
      </c>
      <c r="C310" s="4">
        <f t="shared" si="6"/>
        <v>0</v>
      </c>
      <c r="D310" s="4"/>
      <c r="E310" s="4"/>
      <c r="F310" s="4"/>
      <c r="G310" s="18"/>
    </row>
    <row r="311" spans="1:7" ht="15.75" customHeight="1">
      <c r="A311" s="5">
        <v>2130142</v>
      </c>
      <c r="B311" s="8" t="s">
        <v>300</v>
      </c>
      <c r="C311" s="4">
        <f t="shared" si="6"/>
        <v>0</v>
      </c>
      <c r="D311" s="4"/>
      <c r="E311" s="4"/>
      <c r="F311" s="4"/>
      <c r="G311" s="18"/>
    </row>
    <row r="312" spans="1:7" ht="15.75" customHeight="1">
      <c r="A312" s="5">
        <v>2130153</v>
      </c>
      <c r="B312" s="8" t="s">
        <v>301</v>
      </c>
      <c r="C312" s="4">
        <f t="shared" si="6"/>
        <v>0</v>
      </c>
      <c r="D312" s="4"/>
      <c r="E312" s="4"/>
      <c r="F312" s="4"/>
      <c r="G312" s="18"/>
    </row>
    <row r="313" spans="1:7" ht="15.75" customHeight="1">
      <c r="A313" s="5">
        <v>2130199</v>
      </c>
      <c r="B313" s="8" t="s">
        <v>302</v>
      </c>
      <c r="C313" s="4">
        <f t="shared" si="6"/>
        <v>0</v>
      </c>
      <c r="D313" s="4"/>
      <c r="E313" s="4"/>
      <c r="F313" s="4"/>
      <c r="G313" s="18"/>
    </row>
    <row r="314" spans="1:7" ht="15.75" customHeight="1">
      <c r="A314" s="5">
        <v>21302</v>
      </c>
      <c r="B314" s="7" t="s">
        <v>303</v>
      </c>
      <c r="C314" s="4">
        <f t="shared" si="6"/>
        <v>0</v>
      </c>
      <c r="D314" s="4"/>
      <c r="E314" s="4"/>
      <c r="F314" s="4"/>
      <c r="G314" s="18"/>
    </row>
    <row r="315" spans="1:7" ht="15.75" customHeight="1">
      <c r="A315" s="5">
        <v>2130202</v>
      </c>
      <c r="B315" s="8" t="s">
        <v>304</v>
      </c>
      <c r="C315" s="4">
        <f t="shared" si="6"/>
        <v>0</v>
      </c>
      <c r="D315" s="4"/>
      <c r="E315" s="4"/>
      <c r="F315" s="4"/>
      <c r="G315" s="18"/>
    </row>
    <row r="316" spans="1:7" ht="15.75" customHeight="1">
      <c r="A316" s="5">
        <v>2130204</v>
      </c>
      <c r="B316" s="8" t="s">
        <v>305</v>
      </c>
      <c r="C316" s="4">
        <f t="shared" si="6"/>
        <v>0</v>
      </c>
      <c r="D316" s="4"/>
      <c r="E316" s="4"/>
      <c r="F316" s="4"/>
      <c r="G316" s="18"/>
    </row>
    <row r="317" spans="1:7" ht="15.75" customHeight="1">
      <c r="A317" s="5">
        <v>2130205</v>
      </c>
      <c r="B317" s="8" t="s">
        <v>306</v>
      </c>
      <c r="C317" s="4">
        <f t="shared" si="6"/>
        <v>0</v>
      </c>
      <c r="D317" s="4"/>
      <c r="E317" s="4"/>
      <c r="F317" s="4"/>
      <c r="G317" s="18"/>
    </row>
    <row r="318" spans="1:7" ht="15.75" customHeight="1">
      <c r="A318" s="5">
        <v>2130207</v>
      </c>
      <c r="B318" s="8" t="s">
        <v>307</v>
      </c>
      <c r="C318" s="4">
        <f t="shared" si="6"/>
        <v>0</v>
      </c>
      <c r="D318" s="4"/>
      <c r="E318" s="4"/>
      <c r="F318" s="4"/>
      <c r="G318" s="18"/>
    </row>
    <row r="319" spans="1:7" ht="15.75" customHeight="1">
      <c r="A319" s="5">
        <v>2130211</v>
      </c>
      <c r="B319" s="8" t="s">
        <v>308</v>
      </c>
      <c r="C319" s="4">
        <f t="shared" si="6"/>
        <v>0</v>
      </c>
      <c r="D319" s="4"/>
      <c r="E319" s="4"/>
      <c r="F319" s="4"/>
      <c r="G319" s="18"/>
    </row>
    <row r="320" spans="1:7" ht="15.75" customHeight="1">
      <c r="A320" s="5">
        <v>2130212</v>
      </c>
      <c r="B320" s="8" t="s">
        <v>309</v>
      </c>
      <c r="C320" s="4">
        <f t="shared" si="6"/>
        <v>0</v>
      </c>
      <c r="D320" s="4"/>
      <c r="E320" s="4"/>
      <c r="F320" s="4"/>
      <c r="G320" s="18"/>
    </row>
    <row r="321" spans="1:7" ht="15.75" customHeight="1">
      <c r="A321" s="5">
        <v>2130213</v>
      </c>
      <c r="B321" s="8" t="s">
        <v>310</v>
      </c>
      <c r="C321" s="4">
        <f t="shared" ref="C321:C384" si="7">D321+E321+F321+G321</f>
        <v>0</v>
      </c>
      <c r="D321" s="4"/>
      <c r="E321" s="4"/>
      <c r="F321" s="4"/>
      <c r="G321" s="18"/>
    </row>
    <row r="322" spans="1:7" ht="15.75" customHeight="1">
      <c r="A322" s="5">
        <v>2130234</v>
      </c>
      <c r="B322" s="8" t="s">
        <v>311</v>
      </c>
      <c r="C322" s="4">
        <f t="shared" si="7"/>
        <v>0</v>
      </c>
      <c r="D322" s="4"/>
      <c r="E322" s="4"/>
      <c r="F322" s="4"/>
      <c r="G322" s="18"/>
    </row>
    <row r="323" spans="1:7" ht="15.75" customHeight="1">
      <c r="A323" s="5">
        <v>2130299</v>
      </c>
      <c r="B323" s="8" t="s">
        <v>312</v>
      </c>
      <c r="C323" s="4">
        <f t="shared" si="7"/>
        <v>0</v>
      </c>
      <c r="D323" s="4"/>
      <c r="E323" s="4"/>
      <c r="F323" s="4"/>
      <c r="G323" s="18"/>
    </row>
    <row r="324" spans="1:7" ht="15.75" customHeight="1">
      <c r="A324" s="5">
        <v>21303</v>
      </c>
      <c r="B324" s="7" t="s">
        <v>313</v>
      </c>
      <c r="C324" s="4">
        <f t="shared" si="7"/>
        <v>320000</v>
      </c>
      <c r="D324" s="4"/>
      <c r="E324" s="4"/>
      <c r="F324" s="4"/>
      <c r="G324" s="18">
        <v>320000</v>
      </c>
    </row>
    <row r="325" spans="1:7" ht="15.75" customHeight="1">
      <c r="A325" s="5">
        <v>2130301</v>
      </c>
      <c r="B325" s="8" t="s">
        <v>314</v>
      </c>
      <c r="C325" s="4">
        <f t="shared" si="7"/>
        <v>320000</v>
      </c>
      <c r="D325" s="4"/>
      <c r="E325" s="4"/>
      <c r="F325" s="4"/>
      <c r="G325" s="18">
        <v>320000</v>
      </c>
    </row>
    <row r="326" spans="1:7" ht="15.75" customHeight="1">
      <c r="A326" s="5">
        <v>2130302</v>
      </c>
      <c r="B326" s="8" t="s">
        <v>315</v>
      </c>
      <c r="C326" s="4">
        <f t="shared" si="7"/>
        <v>0</v>
      </c>
      <c r="D326" s="4"/>
      <c r="E326" s="4"/>
      <c r="F326" s="4"/>
      <c r="G326" s="18"/>
    </row>
    <row r="327" spans="1:7" ht="15.75" customHeight="1">
      <c r="A327" s="5">
        <v>2130304</v>
      </c>
      <c r="B327" s="8" t="s">
        <v>316</v>
      </c>
      <c r="C327" s="4">
        <f t="shared" si="7"/>
        <v>0</v>
      </c>
      <c r="D327" s="4"/>
      <c r="E327" s="4"/>
      <c r="F327" s="4"/>
      <c r="G327" s="18"/>
    </row>
    <row r="328" spans="1:7" ht="15.75" customHeight="1">
      <c r="A328" s="5">
        <v>2130305</v>
      </c>
      <c r="B328" s="8" t="s">
        <v>317</v>
      </c>
      <c r="C328" s="4">
        <f t="shared" si="7"/>
        <v>0</v>
      </c>
      <c r="D328" s="4"/>
      <c r="E328" s="4"/>
      <c r="F328" s="4"/>
      <c r="G328" s="18"/>
    </row>
    <row r="329" spans="1:7" ht="15.75" customHeight="1">
      <c r="A329" s="5">
        <v>2130306</v>
      </c>
      <c r="B329" s="8" t="s">
        <v>318</v>
      </c>
      <c r="C329" s="4">
        <f t="shared" si="7"/>
        <v>0</v>
      </c>
      <c r="D329" s="4"/>
      <c r="E329" s="4"/>
      <c r="F329" s="4"/>
      <c r="G329" s="18"/>
    </row>
    <row r="330" spans="1:7" ht="15.75" customHeight="1">
      <c r="A330" s="5">
        <v>2130309</v>
      </c>
      <c r="B330" s="8" t="s">
        <v>319</v>
      </c>
      <c r="C330" s="4">
        <f t="shared" si="7"/>
        <v>0</v>
      </c>
      <c r="D330" s="4"/>
      <c r="E330" s="4"/>
      <c r="F330" s="4"/>
      <c r="G330" s="18"/>
    </row>
    <row r="331" spans="1:7" ht="15.75" customHeight="1">
      <c r="A331" s="5">
        <v>2130310</v>
      </c>
      <c r="B331" s="8" t="s">
        <v>320</v>
      </c>
      <c r="C331" s="4">
        <f t="shared" si="7"/>
        <v>0</v>
      </c>
      <c r="D331" s="4"/>
      <c r="E331" s="4"/>
      <c r="F331" s="4"/>
      <c r="G331" s="18"/>
    </row>
    <row r="332" spans="1:7" ht="15.75" customHeight="1">
      <c r="A332" s="5">
        <v>2130314</v>
      </c>
      <c r="B332" s="8" t="s">
        <v>321</v>
      </c>
      <c r="C332" s="4">
        <f t="shared" si="7"/>
        <v>0</v>
      </c>
      <c r="D332" s="4"/>
      <c r="E332" s="4"/>
      <c r="F332" s="4"/>
      <c r="G332" s="18"/>
    </row>
    <row r="333" spans="1:7" ht="15.75" customHeight="1">
      <c r="A333" s="5">
        <v>2130315</v>
      </c>
      <c r="B333" s="8" t="s">
        <v>322</v>
      </c>
      <c r="C333" s="4">
        <f t="shared" si="7"/>
        <v>0</v>
      </c>
      <c r="D333" s="4"/>
      <c r="E333" s="4"/>
      <c r="F333" s="4"/>
      <c r="G333" s="18"/>
    </row>
    <row r="334" spans="1:7" ht="15.75" customHeight="1">
      <c r="A334" s="5">
        <v>2130316</v>
      </c>
      <c r="B334" s="8" t="s">
        <v>323</v>
      </c>
      <c r="C334" s="4">
        <f t="shared" si="7"/>
        <v>0</v>
      </c>
      <c r="D334" s="4"/>
      <c r="E334" s="4"/>
      <c r="F334" s="4"/>
      <c r="G334" s="18"/>
    </row>
    <row r="335" spans="1:7" ht="15.75" customHeight="1">
      <c r="A335" s="5">
        <v>2130319</v>
      </c>
      <c r="B335" s="8" t="s">
        <v>324</v>
      </c>
      <c r="C335" s="4">
        <f t="shared" si="7"/>
        <v>0</v>
      </c>
      <c r="D335" s="4"/>
      <c r="E335" s="4"/>
      <c r="F335" s="4"/>
      <c r="G335" s="18"/>
    </row>
    <row r="336" spans="1:7" ht="15.75" customHeight="1">
      <c r="A336" s="5">
        <v>2130321</v>
      </c>
      <c r="B336" s="8" t="s">
        <v>325</v>
      </c>
      <c r="C336" s="4">
        <f t="shared" si="7"/>
        <v>0</v>
      </c>
      <c r="D336" s="4"/>
      <c r="E336" s="4"/>
      <c r="F336" s="4"/>
      <c r="G336" s="18"/>
    </row>
    <row r="337" spans="1:7" ht="15.75" customHeight="1">
      <c r="A337" s="5">
        <v>2130333</v>
      </c>
      <c r="B337" s="8" t="s">
        <v>326</v>
      </c>
      <c r="C337" s="4">
        <f t="shared" si="7"/>
        <v>0</v>
      </c>
      <c r="D337" s="4"/>
      <c r="E337" s="4"/>
      <c r="F337" s="4"/>
      <c r="G337" s="18"/>
    </row>
    <row r="338" spans="1:7" ht="15.75" customHeight="1">
      <c r="A338" s="5">
        <v>2130334</v>
      </c>
      <c r="B338" s="8" t="s">
        <v>327</v>
      </c>
      <c r="C338" s="4">
        <f t="shared" si="7"/>
        <v>0</v>
      </c>
      <c r="D338" s="4"/>
      <c r="E338" s="4"/>
      <c r="F338" s="4"/>
      <c r="G338" s="18"/>
    </row>
    <row r="339" spans="1:7" ht="15.75" customHeight="1">
      <c r="A339" s="5">
        <v>2130335</v>
      </c>
      <c r="B339" s="8" t="s">
        <v>328</v>
      </c>
      <c r="C339" s="4">
        <f t="shared" si="7"/>
        <v>0</v>
      </c>
      <c r="D339" s="4"/>
      <c r="E339" s="4"/>
      <c r="F339" s="4"/>
      <c r="G339" s="18"/>
    </row>
    <row r="340" spans="1:7" ht="15.75" customHeight="1">
      <c r="A340" s="5">
        <v>2130399</v>
      </c>
      <c r="B340" s="8" t="s">
        <v>329</v>
      </c>
      <c r="C340" s="4">
        <f t="shared" si="7"/>
        <v>0</v>
      </c>
      <c r="D340" s="4"/>
      <c r="E340" s="4"/>
      <c r="F340" s="4"/>
      <c r="G340" s="18"/>
    </row>
    <row r="341" spans="1:7" ht="15.75" customHeight="1">
      <c r="A341" s="5">
        <v>21305</v>
      </c>
      <c r="B341" s="7" t="s">
        <v>330</v>
      </c>
      <c r="C341" s="4">
        <f t="shared" si="7"/>
        <v>0</v>
      </c>
      <c r="D341" s="4"/>
      <c r="E341" s="4"/>
      <c r="F341" s="4"/>
      <c r="G341" s="18"/>
    </row>
    <row r="342" spans="1:7" ht="15.75" customHeight="1">
      <c r="A342" s="5">
        <v>2130501</v>
      </c>
      <c r="B342" s="8" t="s">
        <v>331</v>
      </c>
      <c r="C342" s="4">
        <f t="shared" si="7"/>
        <v>0</v>
      </c>
      <c r="D342" s="4"/>
      <c r="E342" s="4"/>
      <c r="F342" s="4"/>
      <c r="G342" s="18"/>
    </row>
    <row r="343" spans="1:7" ht="15.75" customHeight="1">
      <c r="A343" s="5">
        <v>2130504</v>
      </c>
      <c r="B343" s="8" t="s">
        <v>332</v>
      </c>
      <c r="C343" s="4">
        <f t="shared" si="7"/>
        <v>0</v>
      </c>
      <c r="D343" s="4"/>
      <c r="E343" s="4"/>
      <c r="F343" s="4"/>
      <c r="G343" s="18"/>
    </row>
    <row r="344" spans="1:7" ht="15.75" customHeight="1">
      <c r="A344" s="5">
        <v>2130599</v>
      </c>
      <c r="B344" s="8" t="s">
        <v>333</v>
      </c>
      <c r="C344" s="4">
        <f t="shared" si="7"/>
        <v>0</v>
      </c>
      <c r="D344" s="4"/>
      <c r="E344" s="4"/>
      <c r="F344" s="4"/>
      <c r="G344" s="18"/>
    </row>
    <row r="345" spans="1:7" ht="15.75" customHeight="1">
      <c r="A345" s="5">
        <v>21307</v>
      </c>
      <c r="B345" s="7" t="s">
        <v>334</v>
      </c>
      <c r="C345" s="4">
        <f t="shared" si="7"/>
        <v>0</v>
      </c>
      <c r="D345" s="4"/>
      <c r="E345" s="4"/>
      <c r="F345" s="4"/>
      <c r="G345" s="18"/>
    </row>
    <row r="346" spans="1:7" ht="15.75" customHeight="1">
      <c r="A346" s="5">
        <v>2130701</v>
      </c>
      <c r="B346" s="8" t="s">
        <v>335</v>
      </c>
      <c r="C346" s="4">
        <f t="shared" si="7"/>
        <v>0</v>
      </c>
      <c r="D346" s="4"/>
      <c r="E346" s="4"/>
      <c r="F346" s="4"/>
      <c r="G346" s="18"/>
    </row>
    <row r="347" spans="1:7" ht="15.75" customHeight="1">
      <c r="A347" s="5">
        <v>2130705</v>
      </c>
      <c r="B347" s="8" t="s">
        <v>336</v>
      </c>
      <c r="C347" s="4">
        <f t="shared" si="7"/>
        <v>0</v>
      </c>
      <c r="D347" s="4"/>
      <c r="E347" s="4"/>
      <c r="F347" s="4"/>
      <c r="G347" s="18"/>
    </row>
    <row r="348" spans="1:7" ht="15.75" customHeight="1">
      <c r="A348" s="5">
        <v>2130706</v>
      </c>
      <c r="B348" s="8" t="s">
        <v>337</v>
      </c>
      <c r="C348" s="4">
        <f t="shared" si="7"/>
        <v>0</v>
      </c>
      <c r="D348" s="4"/>
      <c r="E348" s="4"/>
      <c r="F348" s="4"/>
      <c r="G348" s="18"/>
    </row>
    <row r="349" spans="1:7" ht="15.75" customHeight="1">
      <c r="A349" s="5">
        <v>2130799</v>
      </c>
      <c r="B349" s="8" t="s">
        <v>338</v>
      </c>
      <c r="C349" s="4">
        <f t="shared" si="7"/>
        <v>0</v>
      </c>
      <c r="D349" s="4"/>
      <c r="E349" s="4"/>
      <c r="F349" s="4"/>
      <c r="G349" s="18"/>
    </row>
    <row r="350" spans="1:7" ht="15.75" customHeight="1">
      <c r="A350" s="5">
        <v>21308</v>
      </c>
      <c r="B350" s="7" t="s">
        <v>339</v>
      </c>
      <c r="C350" s="4">
        <f t="shared" si="7"/>
        <v>0</v>
      </c>
      <c r="D350" s="4"/>
      <c r="E350" s="4"/>
      <c r="F350" s="4"/>
      <c r="G350" s="18"/>
    </row>
    <row r="351" spans="1:7" ht="15.75" customHeight="1">
      <c r="A351" s="5">
        <v>2130803</v>
      </c>
      <c r="B351" s="8" t="s">
        <v>340</v>
      </c>
      <c r="C351" s="4">
        <f t="shared" si="7"/>
        <v>0</v>
      </c>
      <c r="D351" s="4"/>
      <c r="E351" s="4"/>
      <c r="F351" s="4"/>
      <c r="G351" s="18"/>
    </row>
    <row r="352" spans="1:7" ht="15.75" customHeight="1">
      <c r="A352" s="5">
        <v>2130804</v>
      </c>
      <c r="B352" s="8" t="s">
        <v>341</v>
      </c>
      <c r="C352" s="4">
        <f t="shared" si="7"/>
        <v>0</v>
      </c>
      <c r="D352" s="4"/>
      <c r="E352" s="4"/>
      <c r="F352" s="4"/>
      <c r="G352" s="18"/>
    </row>
    <row r="353" spans="1:7" ht="15.75" customHeight="1">
      <c r="A353" s="5">
        <v>2130899</v>
      </c>
      <c r="B353" s="8" t="s">
        <v>342</v>
      </c>
      <c r="C353" s="4">
        <f t="shared" si="7"/>
        <v>0</v>
      </c>
      <c r="D353" s="4"/>
      <c r="E353" s="4"/>
      <c r="F353" s="4"/>
      <c r="G353" s="18"/>
    </row>
    <row r="354" spans="1:7" ht="15.75" customHeight="1">
      <c r="A354" s="5">
        <v>21309</v>
      </c>
      <c r="B354" s="7" t="s">
        <v>343</v>
      </c>
      <c r="C354" s="4">
        <f t="shared" si="7"/>
        <v>0</v>
      </c>
      <c r="D354" s="4"/>
      <c r="E354" s="4"/>
      <c r="F354" s="4"/>
      <c r="G354" s="18"/>
    </row>
    <row r="355" spans="1:7" ht="15.75" customHeight="1">
      <c r="A355" s="5">
        <v>2130901</v>
      </c>
      <c r="B355" s="8" t="s">
        <v>344</v>
      </c>
      <c r="C355" s="4">
        <f t="shared" si="7"/>
        <v>0</v>
      </c>
      <c r="D355" s="4"/>
      <c r="E355" s="4"/>
      <c r="F355" s="4"/>
      <c r="G355" s="18"/>
    </row>
    <row r="356" spans="1:7" ht="15.75" customHeight="1">
      <c r="A356" s="5">
        <v>21399</v>
      </c>
      <c r="B356" s="7" t="s">
        <v>345</v>
      </c>
      <c r="C356" s="4">
        <f t="shared" si="7"/>
        <v>0</v>
      </c>
      <c r="D356" s="4"/>
      <c r="E356" s="4"/>
      <c r="F356" s="4"/>
      <c r="G356" s="18"/>
    </row>
    <row r="357" spans="1:7" ht="15.75" customHeight="1">
      <c r="A357" s="5">
        <v>2139999</v>
      </c>
      <c r="B357" s="8" t="s">
        <v>345</v>
      </c>
      <c r="C357" s="4">
        <f t="shared" si="7"/>
        <v>0</v>
      </c>
      <c r="D357" s="4"/>
      <c r="E357" s="4"/>
      <c r="F357" s="4"/>
      <c r="G357" s="18"/>
    </row>
    <row r="358" spans="1:7" ht="15.75" customHeight="1">
      <c r="A358" s="5">
        <v>214</v>
      </c>
      <c r="B358" s="6" t="s">
        <v>9</v>
      </c>
      <c r="C358" s="4">
        <f t="shared" si="7"/>
        <v>0</v>
      </c>
      <c r="D358" s="4"/>
      <c r="E358" s="4"/>
      <c r="F358" s="4"/>
      <c r="G358" s="18"/>
    </row>
    <row r="359" spans="1:7" ht="15.75" customHeight="1">
      <c r="A359" s="5">
        <v>21401</v>
      </c>
      <c r="B359" s="7" t="s">
        <v>346</v>
      </c>
      <c r="C359" s="4">
        <f t="shared" si="7"/>
        <v>0</v>
      </c>
      <c r="D359" s="4"/>
      <c r="E359" s="4"/>
      <c r="F359" s="4"/>
      <c r="G359" s="18"/>
    </row>
    <row r="360" spans="1:7" ht="15.75" customHeight="1">
      <c r="A360" s="5">
        <v>2140101</v>
      </c>
      <c r="B360" s="8" t="s">
        <v>347</v>
      </c>
      <c r="C360" s="4">
        <f t="shared" si="7"/>
        <v>0</v>
      </c>
      <c r="D360" s="4"/>
      <c r="E360" s="4"/>
      <c r="F360" s="4"/>
      <c r="G360" s="18"/>
    </row>
    <row r="361" spans="1:7" ht="15.75" customHeight="1">
      <c r="A361" s="5">
        <v>2140104</v>
      </c>
      <c r="B361" s="8" t="s">
        <v>348</v>
      </c>
      <c r="C361" s="4">
        <f t="shared" si="7"/>
        <v>0</v>
      </c>
      <c r="D361" s="4"/>
      <c r="E361" s="4"/>
      <c r="F361" s="4"/>
      <c r="G361" s="18"/>
    </row>
    <row r="362" spans="1:7" ht="15.75" customHeight="1">
      <c r="A362" s="5">
        <v>2140106</v>
      </c>
      <c r="B362" s="8" t="s">
        <v>349</v>
      </c>
      <c r="C362" s="4">
        <f t="shared" si="7"/>
        <v>0</v>
      </c>
      <c r="D362" s="4"/>
      <c r="E362" s="4"/>
      <c r="F362" s="4"/>
      <c r="G362" s="18"/>
    </row>
    <row r="363" spans="1:7" ht="15.75" customHeight="1">
      <c r="A363" s="5">
        <v>2140112</v>
      </c>
      <c r="B363" s="8" t="s">
        <v>350</v>
      </c>
      <c r="C363" s="4">
        <f t="shared" si="7"/>
        <v>0</v>
      </c>
      <c r="D363" s="4"/>
      <c r="E363" s="4"/>
      <c r="F363" s="4"/>
      <c r="G363" s="18"/>
    </row>
    <row r="364" spans="1:7" ht="15.75" customHeight="1">
      <c r="A364" s="5">
        <v>2140199</v>
      </c>
      <c r="B364" s="8" t="s">
        <v>351</v>
      </c>
      <c r="C364" s="4">
        <f t="shared" si="7"/>
        <v>0</v>
      </c>
      <c r="D364" s="4"/>
      <c r="E364" s="4"/>
      <c r="F364" s="4"/>
      <c r="G364" s="18"/>
    </row>
    <row r="365" spans="1:7" ht="15.75" customHeight="1">
      <c r="A365" s="5">
        <v>21406</v>
      </c>
      <c r="B365" s="7" t="s">
        <v>352</v>
      </c>
      <c r="C365" s="4">
        <f t="shared" si="7"/>
        <v>0</v>
      </c>
      <c r="D365" s="4"/>
      <c r="E365" s="4"/>
      <c r="F365" s="4"/>
      <c r="G365" s="18"/>
    </row>
    <row r="366" spans="1:7" ht="15.75" customHeight="1">
      <c r="A366" s="5">
        <v>2140601</v>
      </c>
      <c r="B366" s="8" t="s">
        <v>353</v>
      </c>
      <c r="C366" s="4">
        <f t="shared" si="7"/>
        <v>0</v>
      </c>
      <c r="D366" s="4"/>
      <c r="E366" s="4"/>
      <c r="F366" s="4"/>
      <c r="G366" s="18"/>
    </row>
    <row r="367" spans="1:7" ht="15.75" customHeight="1">
      <c r="A367" s="5">
        <v>2140602</v>
      </c>
      <c r="B367" s="8" t="s">
        <v>354</v>
      </c>
      <c r="C367" s="4">
        <f t="shared" si="7"/>
        <v>0</v>
      </c>
      <c r="D367" s="4"/>
      <c r="E367" s="4"/>
      <c r="F367" s="4"/>
      <c r="G367" s="18"/>
    </row>
    <row r="368" spans="1:7" ht="15.75" customHeight="1">
      <c r="A368" s="5">
        <v>21499</v>
      </c>
      <c r="B368" s="7" t="s">
        <v>355</v>
      </c>
      <c r="C368" s="4">
        <f t="shared" si="7"/>
        <v>0</v>
      </c>
      <c r="D368" s="4"/>
      <c r="E368" s="4"/>
      <c r="F368" s="4"/>
      <c r="G368" s="18"/>
    </row>
    <row r="369" spans="1:7" ht="15.75" customHeight="1">
      <c r="A369" s="5">
        <v>2149901</v>
      </c>
      <c r="B369" s="8" t="s">
        <v>356</v>
      </c>
      <c r="C369" s="4">
        <f t="shared" si="7"/>
        <v>0</v>
      </c>
      <c r="D369" s="4"/>
      <c r="E369" s="4"/>
      <c r="F369" s="4"/>
      <c r="G369" s="18"/>
    </row>
    <row r="370" spans="1:7" ht="15.75" customHeight="1">
      <c r="A370" s="5">
        <v>215</v>
      </c>
      <c r="B370" s="6" t="s">
        <v>357</v>
      </c>
      <c r="C370" s="4">
        <f t="shared" si="7"/>
        <v>1524227.69</v>
      </c>
      <c r="D370" s="4">
        <v>1165902.3700000001</v>
      </c>
      <c r="E370" s="4">
        <v>263057.08</v>
      </c>
      <c r="F370" s="4">
        <v>95268.24</v>
      </c>
      <c r="G370" s="18"/>
    </row>
    <row r="371" spans="1:7" ht="15.75" customHeight="1">
      <c r="A371" s="5">
        <v>21507</v>
      </c>
      <c r="B371" s="7" t="s">
        <v>358</v>
      </c>
      <c r="C371" s="4">
        <f t="shared" si="7"/>
        <v>0</v>
      </c>
      <c r="D371" s="4"/>
      <c r="E371" s="4"/>
      <c r="F371" s="4"/>
      <c r="G371" s="18"/>
    </row>
    <row r="372" spans="1:7" ht="15.75" customHeight="1">
      <c r="A372" s="5">
        <v>2150701</v>
      </c>
      <c r="B372" s="8" t="s">
        <v>359</v>
      </c>
      <c r="C372" s="4">
        <f t="shared" si="7"/>
        <v>0</v>
      </c>
      <c r="D372" s="4"/>
      <c r="E372" s="4"/>
      <c r="F372" s="4"/>
      <c r="G372" s="18"/>
    </row>
    <row r="373" spans="1:7" ht="15.75" customHeight="1">
      <c r="A373" s="5">
        <v>2150799</v>
      </c>
      <c r="B373" s="8" t="s">
        <v>360</v>
      </c>
      <c r="C373" s="4">
        <f t="shared" si="7"/>
        <v>0</v>
      </c>
      <c r="D373" s="4"/>
      <c r="E373" s="4"/>
      <c r="F373" s="4"/>
      <c r="G373" s="18"/>
    </row>
    <row r="374" spans="1:7" ht="15.75" customHeight="1">
      <c r="A374" s="5">
        <v>21508</v>
      </c>
      <c r="B374" s="7" t="s">
        <v>361</v>
      </c>
      <c r="C374" s="4">
        <f t="shared" si="7"/>
        <v>1524227.69</v>
      </c>
      <c r="D374" s="4">
        <v>1165902.3700000001</v>
      </c>
      <c r="E374" s="4">
        <v>263057.08</v>
      </c>
      <c r="F374" s="4">
        <v>95268.24</v>
      </c>
      <c r="G374" s="18"/>
    </row>
    <row r="375" spans="1:7" ht="15.75" customHeight="1">
      <c r="A375" s="5">
        <v>2150801</v>
      </c>
      <c r="B375" s="8" t="s">
        <v>362</v>
      </c>
      <c r="C375" s="4">
        <f t="shared" si="7"/>
        <v>0</v>
      </c>
      <c r="D375" s="4"/>
      <c r="E375" s="4"/>
      <c r="F375" s="4"/>
      <c r="G375" s="18"/>
    </row>
    <row r="376" spans="1:7" ht="15.75" customHeight="1">
      <c r="A376" s="5">
        <v>2150899</v>
      </c>
      <c r="B376" s="8" t="s">
        <v>363</v>
      </c>
      <c r="C376" s="4">
        <f t="shared" si="7"/>
        <v>1524227.69</v>
      </c>
      <c r="D376" s="4">
        <v>1165902.3700000001</v>
      </c>
      <c r="E376" s="4">
        <v>263057.08</v>
      </c>
      <c r="F376" s="4">
        <v>95268.24</v>
      </c>
      <c r="G376" s="18"/>
    </row>
    <row r="377" spans="1:7" ht="15.75" customHeight="1">
      <c r="A377" s="5">
        <v>216</v>
      </c>
      <c r="B377" s="6" t="s">
        <v>364</v>
      </c>
      <c r="C377" s="4">
        <f t="shared" si="7"/>
        <v>0</v>
      </c>
      <c r="D377" s="4"/>
      <c r="E377" s="4"/>
      <c r="F377" s="4"/>
      <c r="G377" s="18"/>
    </row>
    <row r="378" spans="1:7" ht="15.75" customHeight="1">
      <c r="A378" s="5">
        <v>21602</v>
      </c>
      <c r="B378" s="7" t="s">
        <v>365</v>
      </c>
      <c r="C378" s="4">
        <f t="shared" si="7"/>
        <v>0</v>
      </c>
      <c r="D378" s="4"/>
      <c r="E378" s="4"/>
      <c r="F378" s="4"/>
      <c r="G378" s="18"/>
    </row>
    <row r="379" spans="1:7" ht="15.75" customHeight="1">
      <c r="A379" s="5">
        <v>2160201</v>
      </c>
      <c r="B379" s="8" t="s">
        <v>366</v>
      </c>
      <c r="C379" s="4">
        <f t="shared" si="7"/>
        <v>0</v>
      </c>
      <c r="D379" s="4"/>
      <c r="E379" s="4"/>
      <c r="F379" s="4"/>
      <c r="G379" s="18"/>
    </row>
    <row r="380" spans="1:7" ht="15.75" customHeight="1">
      <c r="A380" s="5">
        <v>2160250</v>
      </c>
      <c r="B380" s="8" t="s">
        <v>367</v>
      </c>
      <c r="C380" s="4">
        <f t="shared" si="7"/>
        <v>0</v>
      </c>
      <c r="D380" s="4"/>
      <c r="E380" s="4"/>
      <c r="F380" s="4"/>
      <c r="G380" s="18"/>
    </row>
    <row r="381" spans="1:7" ht="15.75" customHeight="1">
      <c r="A381" s="5">
        <v>2160299</v>
      </c>
      <c r="B381" s="8" t="s">
        <v>368</v>
      </c>
      <c r="C381" s="4">
        <f t="shared" si="7"/>
        <v>0</v>
      </c>
      <c r="D381" s="4"/>
      <c r="E381" s="4"/>
      <c r="F381" s="4"/>
      <c r="G381" s="18"/>
    </row>
    <row r="382" spans="1:7" ht="15.75" customHeight="1">
      <c r="A382" s="5">
        <v>217</v>
      </c>
      <c r="B382" s="6" t="s">
        <v>369</v>
      </c>
      <c r="C382" s="4">
        <f t="shared" si="7"/>
        <v>0</v>
      </c>
      <c r="D382" s="4"/>
      <c r="E382" s="4"/>
      <c r="F382" s="4"/>
      <c r="G382" s="18"/>
    </row>
    <row r="383" spans="1:7" ht="15.75" customHeight="1">
      <c r="A383" s="5">
        <v>21702</v>
      </c>
      <c r="B383" s="7" t="s">
        <v>370</v>
      </c>
      <c r="C383" s="4">
        <f t="shared" si="7"/>
        <v>0</v>
      </c>
      <c r="D383" s="4"/>
      <c r="E383" s="4"/>
      <c r="F383" s="4"/>
      <c r="G383" s="18"/>
    </row>
    <row r="384" spans="1:7" ht="15.75" customHeight="1">
      <c r="A384" s="5">
        <v>2170299</v>
      </c>
      <c r="B384" s="8" t="s">
        <v>371</v>
      </c>
      <c r="C384" s="4">
        <f t="shared" si="7"/>
        <v>0</v>
      </c>
      <c r="D384" s="4"/>
      <c r="E384" s="4"/>
      <c r="F384" s="4"/>
      <c r="G384" s="18"/>
    </row>
    <row r="385" spans="1:7" ht="15.75" customHeight="1">
      <c r="A385" s="5">
        <v>219</v>
      </c>
      <c r="B385" s="6" t="s">
        <v>372</v>
      </c>
      <c r="C385" s="4">
        <f t="shared" ref="C385:C429" si="8">D385+E385+F385+G385</f>
        <v>0</v>
      </c>
      <c r="D385" s="4"/>
      <c r="E385" s="4"/>
      <c r="F385" s="4"/>
      <c r="G385" s="18"/>
    </row>
    <row r="386" spans="1:7" ht="15.75" customHeight="1">
      <c r="A386" s="5">
        <v>21999</v>
      </c>
      <c r="B386" s="7" t="s">
        <v>373</v>
      </c>
      <c r="C386" s="4">
        <f t="shared" si="8"/>
        <v>0</v>
      </c>
      <c r="D386" s="4"/>
      <c r="E386" s="4"/>
      <c r="F386" s="4"/>
      <c r="G386" s="18"/>
    </row>
    <row r="387" spans="1:7" ht="15.75" customHeight="1">
      <c r="A387" s="2"/>
      <c r="B387" s="8" t="s">
        <v>373</v>
      </c>
      <c r="C387" s="4">
        <f t="shared" si="8"/>
        <v>0</v>
      </c>
      <c r="D387" s="4"/>
      <c r="E387" s="4"/>
      <c r="F387" s="4"/>
      <c r="G387" s="18"/>
    </row>
    <row r="388" spans="1:7" ht="15.75" customHeight="1">
      <c r="A388" s="5">
        <v>220</v>
      </c>
      <c r="B388" s="6" t="s">
        <v>374</v>
      </c>
      <c r="C388" s="4">
        <f t="shared" si="8"/>
        <v>0</v>
      </c>
      <c r="D388" s="4"/>
      <c r="E388" s="4"/>
      <c r="F388" s="4"/>
      <c r="G388" s="18"/>
    </row>
    <row r="389" spans="1:7" ht="15.75" customHeight="1">
      <c r="A389" s="5">
        <v>22001</v>
      </c>
      <c r="B389" s="7" t="s">
        <v>375</v>
      </c>
      <c r="C389" s="4">
        <f t="shared" si="8"/>
        <v>0</v>
      </c>
      <c r="D389" s="4"/>
      <c r="E389" s="4"/>
      <c r="F389" s="4"/>
      <c r="G389" s="18"/>
    </row>
    <row r="390" spans="1:7" ht="15.75" customHeight="1">
      <c r="A390" s="5">
        <v>2200101</v>
      </c>
      <c r="B390" s="8" t="s">
        <v>376</v>
      </c>
      <c r="C390" s="4">
        <f t="shared" si="8"/>
        <v>0</v>
      </c>
      <c r="D390" s="4"/>
      <c r="E390" s="4"/>
      <c r="F390" s="4"/>
      <c r="G390" s="18"/>
    </row>
    <row r="391" spans="1:7" ht="15.75" customHeight="1">
      <c r="A391" s="5">
        <v>2200102</v>
      </c>
      <c r="B391" s="8" t="s">
        <v>377</v>
      </c>
      <c r="C391" s="4">
        <f t="shared" si="8"/>
        <v>0</v>
      </c>
      <c r="D391" s="4"/>
      <c r="E391" s="4"/>
      <c r="F391" s="4"/>
      <c r="G391" s="18"/>
    </row>
    <row r="392" spans="1:7" ht="15.75" customHeight="1">
      <c r="A392" s="5">
        <v>2200103</v>
      </c>
      <c r="B392" s="8" t="s">
        <v>378</v>
      </c>
      <c r="C392" s="4">
        <f t="shared" si="8"/>
        <v>0</v>
      </c>
      <c r="D392" s="4"/>
      <c r="E392" s="4"/>
      <c r="F392" s="4"/>
      <c r="G392" s="18"/>
    </row>
    <row r="393" spans="1:7" ht="15.75" customHeight="1">
      <c r="A393" s="5">
        <v>2200104</v>
      </c>
      <c r="B393" s="8" t="s">
        <v>379</v>
      </c>
      <c r="C393" s="4">
        <f t="shared" si="8"/>
        <v>0</v>
      </c>
      <c r="D393" s="4"/>
      <c r="E393" s="4"/>
      <c r="F393" s="4"/>
      <c r="G393" s="18"/>
    </row>
    <row r="394" spans="1:7" ht="15.75" customHeight="1">
      <c r="A394" s="5">
        <v>2200106</v>
      </c>
      <c r="B394" s="8" t="s">
        <v>380</v>
      </c>
      <c r="C394" s="4">
        <f t="shared" si="8"/>
        <v>0</v>
      </c>
      <c r="D394" s="4"/>
      <c r="E394" s="4"/>
      <c r="F394" s="4"/>
      <c r="G394" s="18"/>
    </row>
    <row r="395" spans="1:7" ht="15.75" customHeight="1">
      <c r="A395" s="5">
        <v>2200109</v>
      </c>
      <c r="B395" s="8" t="s">
        <v>381</v>
      </c>
      <c r="C395" s="4">
        <f t="shared" si="8"/>
        <v>0</v>
      </c>
      <c r="D395" s="4"/>
      <c r="E395" s="4"/>
      <c r="F395" s="4"/>
      <c r="G395" s="18"/>
    </row>
    <row r="396" spans="1:7" ht="15.75" customHeight="1">
      <c r="A396" s="5">
        <v>2200112</v>
      </c>
      <c r="B396" s="8" t="s">
        <v>382</v>
      </c>
      <c r="C396" s="4">
        <f t="shared" si="8"/>
        <v>0</v>
      </c>
      <c r="D396" s="4"/>
      <c r="E396" s="4"/>
      <c r="F396" s="4"/>
      <c r="G396" s="18"/>
    </row>
    <row r="397" spans="1:7" ht="15.75" customHeight="1">
      <c r="A397" s="5">
        <v>2200113</v>
      </c>
      <c r="B397" s="8" t="s">
        <v>383</v>
      </c>
      <c r="C397" s="4">
        <f t="shared" si="8"/>
        <v>0</v>
      </c>
      <c r="D397" s="4"/>
      <c r="E397" s="4"/>
      <c r="F397" s="4"/>
      <c r="G397" s="18"/>
    </row>
    <row r="398" spans="1:7" ht="15.75" customHeight="1">
      <c r="A398" s="5">
        <v>2200114</v>
      </c>
      <c r="B398" s="8" t="s">
        <v>384</v>
      </c>
      <c r="C398" s="4">
        <f t="shared" si="8"/>
        <v>0</v>
      </c>
      <c r="D398" s="4"/>
      <c r="E398" s="4"/>
      <c r="F398" s="4"/>
      <c r="G398" s="18"/>
    </row>
    <row r="399" spans="1:7" ht="15.75" customHeight="1">
      <c r="A399" s="5">
        <v>2200150</v>
      </c>
      <c r="B399" s="8" t="s">
        <v>385</v>
      </c>
      <c r="C399" s="4">
        <f t="shared" si="8"/>
        <v>0</v>
      </c>
      <c r="D399" s="4"/>
      <c r="E399" s="4"/>
      <c r="F399" s="4"/>
      <c r="G399" s="18"/>
    </row>
    <row r="400" spans="1:7" ht="15.75" customHeight="1">
      <c r="A400" s="5">
        <v>2200199</v>
      </c>
      <c r="B400" s="8" t="s">
        <v>386</v>
      </c>
      <c r="C400" s="4">
        <f t="shared" si="8"/>
        <v>0</v>
      </c>
      <c r="D400" s="4"/>
      <c r="E400" s="4"/>
      <c r="F400" s="4"/>
      <c r="G400" s="18"/>
    </row>
    <row r="401" spans="1:7" ht="15.75" customHeight="1">
      <c r="A401" s="5">
        <v>22005</v>
      </c>
      <c r="B401" s="7" t="s">
        <v>387</v>
      </c>
      <c r="C401" s="4">
        <f t="shared" si="8"/>
        <v>0</v>
      </c>
      <c r="D401" s="4"/>
      <c r="E401" s="4"/>
      <c r="F401" s="4"/>
      <c r="G401" s="18"/>
    </row>
    <row r="402" spans="1:7" ht="15.75" customHeight="1">
      <c r="A402" s="5">
        <v>2200504</v>
      </c>
      <c r="B402" s="8" t="s">
        <v>388</v>
      </c>
      <c r="C402" s="4">
        <f t="shared" si="8"/>
        <v>0</v>
      </c>
      <c r="D402" s="4"/>
      <c r="E402" s="4"/>
      <c r="F402" s="4"/>
      <c r="G402" s="18"/>
    </row>
    <row r="403" spans="1:7" ht="15.75" customHeight="1">
      <c r="A403" s="5">
        <v>221</v>
      </c>
      <c r="B403" s="6" t="s">
        <v>10</v>
      </c>
      <c r="C403" s="4">
        <f t="shared" si="8"/>
        <v>0</v>
      </c>
      <c r="D403" s="4"/>
      <c r="E403" s="4"/>
      <c r="F403" s="4"/>
      <c r="G403" s="18"/>
    </row>
    <row r="404" spans="1:7" ht="15.75" customHeight="1">
      <c r="A404" s="5">
        <v>22101</v>
      </c>
      <c r="B404" s="7" t="s">
        <v>389</v>
      </c>
      <c r="C404" s="4">
        <f t="shared" si="8"/>
        <v>0</v>
      </c>
      <c r="D404" s="4"/>
      <c r="E404" s="4"/>
      <c r="F404" s="4"/>
      <c r="G404" s="18"/>
    </row>
    <row r="405" spans="1:7" ht="15.75" customHeight="1">
      <c r="A405" s="5">
        <v>2210199</v>
      </c>
      <c r="B405" s="8" t="s">
        <v>390</v>
      </c>
      <c r="C405" s="4">
        <f t="shared" si="8"/>
        <v>0</v>
      </c>
      <c r="D405" s="4"/>
      <c r="E405" s="4"/>
      <c r="F405" s="4"/>
      <c r="G405" s="18"/>
    </row>
    <row r="406" spans="1:7" ht="15.75" customHeight="1">
      <c r="A406" s="5">
        <v>224</v>
      </c>
      <c r="B406" s="6" t="s">
        <v>391</v>
      </c>
      <c r="C406" s="4">
        <f t="shared" si="8"/>
        <v>3456013.64</v>
      </c>
      <c r="D406" s="4">
        <v>463186.72</v>
      </c>
      <c r="E406" s="4">
        <v>109989.48</v>
      </c>
      <c r="F406" s="4">
        <v>37837.440000000002</v>
      </c>
      <c r="G406" s="18">
        <f>G407+G412</f>
        <v>2845000</v>
      </c>
    </row>
    <row r="407" spans="1:7" ht="15.75" customHeight="1">
      <c r="A407" s="5">
        <v>22401</v>
      </c>
      <c r="B407" s="7" t="s">
        <v>392</v>
      </c>
      <c r="C407" s="4">
        <f t="shared" si="8"/>
        <v>836013.64</v>
      </c>
      <c r="D407" s="4">
        <v>463186.72</v>
      </c>
      <c r="E407" s="4">
        <v>109989.48</v>
      </c>
      <c r="F407" s="4">
        <v>37837.440000000002</v>
      </c>
      <c r="G407" s="18">
        <v>225000</v>
      </c>
    </row>
    <row r="408" spans="1:7" ht="15.75" customHeight="1">
      <c r="A408" s="5">
        <v>2240101</v>
      </c>
      <c r="B408" s="8" t="s">
        <v>89</v>
      </c>
      <c r="C408" s="4">
        <f t="shared" si="8"/>
        <v>836013.64</v>
      </c>
      <c r="D408" s="4">
        <v>463186.72</v>
      </c>
      <c r="E408" s="4">
        <v>109989.48</v>
      </c>
      <c r="F408" s="4">
        <v>37837.440000000002</v>
      </c>
      <c r="G408" s="18">
        <v>225000</v>
      </c>
    </row>
    <row r="409" spans="1:7" ht="15.75" customHeight="1">
      <c r="A409" s="5">
        <v>2240106</v>
      </c>
      <c r="B409" s="8" t="s">
        <v>393</v>
      </c>
      <c r="C409" s="4">
        <f t="shared" si="8"/>
        <v>0</v>
      </c>
      <c r="D409" s="4"/>
      <c r="E409" s="4"/>
      <c r="F409" s="4"/>
      <c r="G409" s="18"/>
    </row>
    <row r="410" spans="1:7" ht="15.75" customHeight="1">
      <c r="A410" s="5">
        <v>2240108</v>
      </c>
      <c r="B410" s="8" t="s">
        <v>394</v>
      </c>
      <c r="C410" s="4">
        <f t="shared" si="8"/>
        <v>0</v>
      </c>
      <c r="D410" s="4"/>
      <c r="E410" s="4"/>
      <c r="F410" s="4"/>
      <c r="G410" s="18"/>
    </row>
    <row r="411" spans="1:7" ht="15.75" customHeight="1">
      <c r="A411" s="5">
        <v>2240199</v>
      </c>
      <c r="B411" s="8" t="s">
        <v>395</v>
      </c>
      <c r="C411" s="4">
        <f t="shared" si="8"/>
        <v>0</v>
      </c>
      <c r="D411" s="4"/>
      <c r="E411" s="4"/>
      <c r="F411" s="4"/>
      <c r="G411" s="18"/>
    </row>
    <row r="412" spans="1:7" ht="15.75" customHeight="1">
      <c r="A412" s="5">
        <v>22402</v>
      </c>
      <c r="B412" s="7" t="s">
        <v>396</v>
      </c>
      <c r="C412" s="4">
        <f t="shared" si="8"/>
        <v>2620000</v>
      </c>
      <c r="D412" s="4"/>
      <c r="E412" s="4"/>
      <c r="F412" s="4"/>
      <c r="G412" s="18">
        <v>2620000</v>
      </c>
    </row>
    <row r="413" spans="1:7" ht="15.75" customHeight="1">
      <c r="A413" s="5">
        <v>2240204</v>
      </c>
      <c r="B413" s="8" t="s">
        <v>397</v>
      </c>
      <c r="C413" s="4">
        <f t="shared" si="8"/>
        <v>0</v>
      </c>
      <c r="D413" s="4"/>
      <c r="E413" s="4"/>
      <c r="F413" s="4"/>
      <c r="G413" s="18"/>
    </row>
    <row r="414" spans="1:7" ht="15.75" customHeight="1">
      <c r="A414" s="5">
        <v>2240299</v>
      </c>
      <c r="B414" s="8" t="s">
        <v>398</v>
      </c>
      <c r="C414" s="4">
        <f t="shared" si="8"/>
        <v>2620000</v>
      </c>
      <c r="D414" s="4"/>
      <c r="E414" s="4"/>
      <c r="F414" s="4"/>
      <c r="G414" s="18">
        <v>2620000</v>
      </c>
    </row>
    <row r="415" spans="1:7" ht="15.75" customHeight="1">
      <c r="A415" s="5">
        <v>22406</v>
      </c>
      <c r="B415" s="7" t="s">
        <v>399</v>
      </c>
      <c r="C415" s="4">
        <f t="shared" si="8"/>
        <v>0</v>
      </c>
      <c r="D415" s="4"/>
      <c r="E415" s="4"/>
      <c r="F415" s="4"/>
      <c r="G415" s="18"/>
    </row>
    <row r="416" spans="1:7" ht="15.75" customHeight="1">
      <c r="A416" s="5">
        <v>2240601</v>
      </c>
      <c r="B416" s="8" t="s">
        <v>400</v>
      </c>
      <c r="C416" s="4">
        <f t="shared" si="8"/>
        <v>0</v>
      </c>
      <c r="D416" s="4"/>
      <c r="E416" s="4"/>
      <c r="F416" s="4"/>
      <c r="G416" s="18"/>
    </row>
    <row r="417" spans="1:7" ht="15.75" customHeight="1">
      <c r="A417" s="5">
        <v>2240699</v>
      </c>
      <c r="B417" s="8" t="s">
        <v>401</v>
      </c>
      <c r="C417" s="4">
        <f t="shared" si="8"/>
        <v>0</v>
      </c>
      <c r="D417" s="4"/>
      <c r="E417" s="4"/>
      <c r="F417" s="4"/>
      <c r="G417" s="18"/>
    </row>
    <row r="418" spans="1:7" ht="15.75" customHeight="1">
      <c r="A418" s="5">
        <v>22407</v>
      </c>
      <c r="B418" s="7" t="s">
        <v>402</v>
      </c>
      <c r="C418" s="4">
        <f t="shared" si="8"/>
        <v>0</v>
      </c>
      <c r="D418" s="4"/>
      <c r="E418" s="4"/>
      <c r="F418" s="4"/>
      <c r="G418" s="18"/>
    </row>
    <row r="419" spans="1:7" ht="15.75" customHeight="1">
      <c r="A419" s="5">
        <v>2240702</v>
      </c>
      <c r="B419" s="8" t="s">
        <v>403</v>
      </c>
      <c r="C419" s="4">
        <f t="shared" si="8"/>
        <v>0</v>
      </c>
      <c r="D419" s="4"/>
      <c r="E419" s="4"/>
      <c r="F419" s="4"/>
      <c r="G419" s="18"/>
    </row>
    <row r="420" spans="1:7" ht="15.75" customHeight="1">
      <c r="A420" s="5">
        <v>227</v>
      </c>
      <c r="B420" s="6" t="s">
        <v>404</v>
      </c>
      <c r="C420" s="4">
        <f t="shared" si="8"/>
        <v>5800000</v>
      </c>
      <c r="D420" s="4"/>
      <c r="E420" s="4"/>
      <c r="F420" s="4"/>
      <c r="G420" s="18">
        <v>5800000</v>
      </c>
    </row>
    <row r="421" spans="1:7" ht="15.75" customHeight="1">
      <c r="A421" s="5">
        <v>229</v>
      </c>
      <c r="B421" s="6" t="s">
        <v>405</v>
      </c>
      <c r="C421" s="4">
        <f t="shared" si="8"/>
        <v>30399182</v>
      </c>
      <c r="D421" s="4"/>
      <c r="E421" s="4"/>
      <c r="F421" s="4"/>
      <c r="G421" s="18">
        <f t="shared" ref="G421:G424" si="9">15000000+15399182</f>
        <v>30399182</v>
      </c>
    </row>
    <row r="422" spans="1:7" ht="15.75" customHeight="1">
      <c r="A422" s="5">
        <v>22902</v>
      </c>
      <c r="B422" s="7" t="s">
        <v>406</v>
      </c>
      <c r="C422" s="4">
        <f t="shared" si="8"/>
        <v>0</v>
      </c>
      <c r="D422" s="4"/>
      <c r="E422" s="4"/>
      <c r="F422" s="4"/>
      <c r="G422" s="18"/>
    </row>
    <row r="423" spans="1:7" ht="15.75" customHeight="1">
      <c r="A423" s="5">
        <v>22999</v>
      </c>
      <c r="B423" s="7" t="s">
        <v>405</v>
      </c>
      <c r="C423" s="4">
        <f t="shared" si="8"/>
        <v>30399182</v>
      </c>
      <c r="D423" s="4"/>
      <c r="E423" s="4"/>
      <c r="F423" s="4"/>
      <c r="G423" s="18">
        <f t="shared" si="9"/>
        <v>30399182</v>
      </c>
    </row>
    <row r="424" spans="1:7" ht="15.75" customHeight="1">
      <c r="A424" s="5">
        <v>2299901</v>
      </c>
      <c r="B424" s="8" t="s">
        <v>405</v>
      </c>
      <c r="C424" s="4">
        <f t="shared" si="8"/>
        <v>30399182</v>
      </c>
      <c r="D424" s="4"/>
      <c r="E424" s="4"/>
      <c r="F424" s="4"/>
      <c r="G424" s="18">
        <f t="shared" si="9"/>
        <v>30399182</v>
      </c>
    </row>
    <row r="425" spans="1:7" ht="15.75" customHeight="1">
      <c r="A425" s="5">
        <v>232</v>
      </c>
      <c r="B425" s="6" t="s">
        <v>407</v>
      </c>
      <c r="C425" s="4">
        <f t="shared" si="8"/>
        <v>0</v>
      </c>
      <c r="D425" s="4"/>
      <c r="E425" s="4"/>
      <c r="F425" s="4"/>
      <c r="G425" s="18"/>
    </row>
    <row r="426" spans="1:7" ht="15.75" customHeight="1">
      <c r="A426" s="5">
        <v>23203</v>
      </c>
      <c r="B426" s="7" t="s">
        <v>408</v>
      </c>
      <c r="C426" s="4">
        <f t="shared" si="8"/>
        <v>0</v>
      </c>
      <c r="D426" s="4"/>
      <c r="E426" s="4"/>
      <c r="F426" s="4"/>
      <c r="G426" s="18"/>
    </row>
    <row r="427" spans="1:7" ht="15.75" customHeight="1">
      <c r="A427" s="5">
        <v>2320301</v>
      </c>
      <c r="B427" s="8" t="s">
        <v>409</v>
      </c>
      <c r="C427" s="4">
        <f t="shared" si="8"/>
        <v>0</v>
      </c>
      <c r="D427" s="4"/>
      <c r="E427" s="4"/>
      <c r="F427" s="4"/>
      <c r="G427" s="18"/>
    </row>
    <row r="428" spans="1:7" s="14" customFormat="1" ht="15.75" customHeight="1">
      <c r="A428" s="19">
        <v>2320302</v>
      </c>
      <c r="B428" s="20" t="s">
        <v>410</v>
      </c>
      <c r="C428" s="4">
        <f t="shared" si="8"/>
        <v>0</v>
      </c>
      <c r="D428" s="4"/>
      <c r="E428" s="4"/>
      <c r="F428" s="4"/>
      <c r="G428" s="18"/>
    </row>
    <row r="429" spans="1:7" s="14" customFormat="1" ht="15.75" customHeight="1">
      <c r="A429" s="19">
        <v>2320303</v>
      </c>
      <c r="B429" s="20" t="s">
        <v>411</v>
      </c>
      <c r="C429" s="4">
        <f t="shared" si="8"/>
        <v>0</v>
      </c>
      <c r="D429" s="4"/>
      <c r="E429" s="4"/>
      <c r="F429" s="4"/>
      <c r="G429" s="18"/>
    </row>
    <row r="430" spans="1:7">
      <c r="A430" s="9"/>
      <c r="B430" s="9"/>
      <c r="C430" s="9"/>
      <c r="D430" s="10"/>
      <c r="E430" s="9"/>
      <c r="F430" s="10"/>
      <c r="G430" s="10"/>
    </row>
    <row r="431" spans="1:7">
      <c r="A431" s="9"/>
      <c r="B431" s="9"/>
      <c r="C431" s="9"/>
      <c r="D431" s="10"/>
      <c r="E431" s="10"/>
      <c r="F431" s="10"/>
      <c r="G431" s="10"/>
    </row>
  </sheetData>
  <autoFilter ref="A6:G429">
    <extLst/>
  </autoFilter>
  <mergeCells count="8">
    <mergeCell ref="A2:G2"/>
    <mergeCell ref="A4:A6"/>
    <mergeCell ref="B4:B6"/>
    <mergeCell ref="C4:C6"/>
    <mergeCell ref="D4:D6"/>
    <mergeCell ref="E4:E6"/>
    <mergeCell ref="F4:F6"/>
    <mergeCell ref="G4:G6"/>
  </mergeCells>
  <phoneticPr fontId="5" type="noConversion"/>
  <printOptions horizontalCentered="1"/>
  <pageMargins left="0.31388888888888899" right="0.196527777777778" top="0.359027777777778" bottom="0.86527777777777803" header="0.31388888888888899" footer="0.31388888888888899"/>
  <pageSetup paperSize="9" firstPageNumber="1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lastPrinted>2019-12-28T03:18:00Z</cp:lastPrinted>
  <dcterms:created xsi:type="dcterms:W3CDTF">2006-02-13T05:15:00Z</dcterms:created>
  <dcterms:modified xsi:type="dcterms:W3CDTF">2021-05-25T08:48:10Z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false</vt:bool>
  </property>
</Properties>
</file>